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cuments\"/>
    </mc:Choice>
  </mc:AlternateContent>
  <xr:revisionPtr revIDLastSave="0" documentId="8_{53850ED8-1048-4C9A-9AA3-FD47F7A7275F}" xr6:coauthVersionLast="36" xr6:coauthVersionMax="36" xr10:uidLastSave="{00000000-0000-0000-0000-000000000000}"/>
  <bookViews>
    <workbookView xWindow="0" yWindow="0" windowWidth="23040" windowHeight="9060" xr2:uid="{9717F716-BC20-49C2-95E9-0DAA876ACC35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J17" i="1" s="1"/>
  <c r="B15" i="1"/>
  <c r="I11" i="1" s="1"/>
  <c r="J11" i="1" s="1"/>
  <c r="I10" i="1"/>
  <c r="J8" i="1"/>
  <c r="I8" i="1"/>
  <c r="J18" i="1" s="1"/>
  <c r="I12" i="1" l="1"/>
  <c r="I14" i="1" s="1"/>
  <c r="J10" i="1"/>
  <c r="J12" i="1" s="1"/>
  <c r="I20" i="1" l="1"/>
  <c r="J14" i="1"/>
  <c r="J20" i="1" l="1"/>
  <c r="I22" i="1"/>
  <c r="J22" i="1" s="1"/>
  <c r="I24" i="1" l="1"/>
  <c r="J24" i="1" s="1"/>
</calcChain>
</file>

<file path=xl/sharedStrings.xml><?xml version="1.0" encoding="utf-8"?>
<sst xmlns="http://schemas.openxmlformats.org/spreadsheetml/2006/main" count="41" uniqueCount="41">
  <si>
    <t>CONSIDERACIONES TOMADAS AL MOMENTO DE HACER EL ESTADO DE RESULTADO</t>
  </si>
  <si>
    <t>EMPRESA LOGITEC S.A</t>
  </si>
  <si>
    <t xml:space="preserve">1: LA EMPRESA LOGITEC S.A ES DISTRIBUIDORA DE PRODUCTOS TECNOLOGÍCOS  </t>
  </si>
  <si>
    <t xml:space="preserve">                                   ESTADO DE RESULTADO AL 8 DE JULIO DE 2020</t>
  </si>
  <si>
    <t>DE TAL MANERA QUE EL PRECIO POR EL CUAL COMPRA LOS ARTICULOS QUE VENDE EQUIVALEN AL 50%</t>
  </si>
  <si>
    <t xml:space="preserve">DEL VALOR CON EL QUE SE COMERCIALIZAN AL PUBLICO, EN ESTE ORDEN DE IDEAS EL 50% DEL VALOR  </t>
  </si>
  <si>
    <t xml:space="preserve">VALOR </t>
  </si>
  <si>
    <t>PORCENTAJE  %</t>
  </si>
  <si>
    <t xml:space="preserve"> DE CADA PRODUCTO EMULARIA LA MATERIA PRIMA DEL ARTICULO.</t>
  </si>
  <si>
    <t>(Respecto a ventas)</t>
  </si>
  <si>
    <t>2: LOS IMPUESTOS GENERADOS A LA UTILIDAD SON DEL 10% .</t>
  </si>
  <si>
    <t>VENTAS</t>
  </si>
  <si>
    <t>DESCUENTO SOBRE VENTAS</t>
  </si>
  <si>
    <t>VENTAS EN EL PERIODO COMPRENDIDO ENTRE EL  1/07/2020 HASTA 6/07/2020</t>
  </si>
  <si>
    <t>VENTAS NETAS</t>
  </si>
  <si>
    <t>VENTAS :</t>
  </si>
  <si>
    <t>MANO DE OBRA</t>
  </si>
  <si>
    <t xml:space="preserve">MANO DE OBRA SERA CORRESPONDIENTE AL VALOR DE LA NOMINA </t>
  </si>
  <si>
    <t xml:space="preserve">MATERIA PRIMA </t>
  </si>
  <si>
    <t>MANO DE OBRA :</t>
  </si>
  <si>
    <t>COSTO DE VENTAS</t>
  </si>
  <si>
    <t xml:space="preserve">LA MATERIA PRIMA SERA CORRESPONDIENTE AL 50% DEL VALOR DE LAS VENTAS </t>
  </si>
  <si>
    <t xml:space="preserve">UTILIDAD BRUTA </t>
  </si>
  <si>
    <t>MATERIA PRIMA :</t>
  </si>
  <si>
    <t>GASTOS ADMINISTRATIVOS</t>
  </si>
  <si>
    <t>LOS GASTOS ADMINISTRATIVOS NO SERAN TOMADOS EN CUENTA EN ESTE PERIODO</t>
  </si>
  <si>
    <t xml:space="preserve">GASTOS DE VENTAS </t>
  </si>
  <si>
    <t>(LOS  GASTOS ADMINISTRATIVOS HACEN REFERENCIA A LOS COSTOS PAGADOS AL PERSONAL DE ADMINISTRACIÓN)</t>
  </si>
  <si>
    <t>TOTAL DE GASTOS</t>
  </si>
  <si>
    <t>EN LOS GASTOS DE VENTAS ENTRARAN LAS SIGUIENTES CUENTAS</t>
  </si>
  <si>
    <t>UTILIDAD ANTES DE IMPUESTOS</t>
  </si>
  <si>
    <t>Matenimiento y reparaciónes</t>
  </si>
  <si>
    <t>Gastos servicios publicos</t>
  </si>
  <si>
    <t>IMPUESTOS A LA UTILIDAD</t>
  </si>
  <si>
    <t>Gastos de arrendamiento</t>
  </si>
  <si>
    <t>Gastos publicitarios</t>
  </si>
  <si>
    <t>UTILIDAD NETA</t>
  </si>
  <si>
    <t>Gastos de administración</t>
  </si>
  <si>
    <t>NOTA IMPORTANTE:</t>
  </si>
  <si>
    <t>Estos datos seran explicados en el informe  adjunto al trabajo, donde se dara razon a los</t>
  </si>
  <si>
    <t>resultados,los cuales estan sugetos por las limitaciones del planteamiento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</si>
</sst>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9CF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/>
    <xf numFmtId="0" fontId="4" fillId="0" borderId="0" xfId="0" applyFont="1"/>
    <xf numFmtId="0" fontId="0" fillId="0" borderId="0" xfId="0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3" fillId="2" borderId="0" xfId="0" applyFont="1" applyFill="1" applyBorder="1"/>
    <xf numFmtId="0" fontId="5" fillId="3" borderId="4" xfId="2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3" borderId="5" xfId="0" applyFont="1" applyFill="1" applyBorder="1"/>
    <xf numFmtId="0" fontId="3" fillId="2" borderId="0" xfId="0" applyFont="1" applyFill="1" applyBorder="1" applyAlignment="1">
      <alignment horizontal="left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0" fillId="0" borderId="1" xfId="0" applyBorder="1"/>
    <xf numFmtId="0" fontId="0" fillId="0" borderId="3" xfId="2" applyNumberFormat="1" applyFont="1" applyFill="1" applyBorder="1" applyAlignment="1">
      <alignment horizontal="left"/>
    </xf>
    <xf numFmtId="0" fontId="2" fillId="0" borderId="9" xfId="0" applyFont="1" applyFill="1" applyBorder="1"/>
    <xf numFmtId="0" fontId="2" fillId="0" borderId="3" xfId="0" applyFont="1" applyFill="1" applyBorder="1"/>
    <xf numFmtId="0" fontId="0" fillId="0" borderId="6" xfId="0" applyBorder="1"/>
    <xf numFmtId="0" fontId="0" fillId="0" borderId="8" xfId="0" applyBorder="1"/>
    <xf numFmtId="0" fontId="2" fillId="0" borderId="10" xfId="0" applyFont="1" applyBorder="1"/>
    <xf numFmtId="0" fontId="2" fillId="0" borderId="8" xfId="0" applyFont="1" applyBorder="1"/>
    <xf numFmtId="0" fontId="0" fillId="4" borderId="4" xfId="2" applyNumberFormat="1" applyFont="1" applyFill="1" applyBorder="1" applyAlignment="1">
      <alignment horizontal="left"/>
    </xf>
    <xf numFmtId="0" fontId="0" fillId="4" borderId="0" xfId="2" applyNumberFormat="1" applyFont="1" applyFill="1" applyBorder="1" applyAlignment="1">
      <alignment horizontal="left"/>
    </xf>
    <xf numFmtId="165" fontId="0" fillId="4" borderId="9" xfId="1" applyNumberFormat="1" applyFont="1" applyFill="1" applyBorder="1"/>
    <xf numFmtId="9" fontId="0" fillId="4" borderId="11" xfId="0" applyNumberFormat="1" applyFill="1" applyBorder="1"/>
    <xf numFmtId="0" fontId="0" fillId="0" borderId="0" xfId="0" applyFill="1" applyBorder="1" applyAlignment="1">
      <alignment horizontal="left"/>
    </xf>
    <xf numFmtId="44" fontId="0" fillId="4" borderId="11" xfId="1" applyFont="1" applyFill="1" applyBorder="1"/>
    <xf numFmtId="0" fontId="0" fillId="5" borderId="0" xfId="0" applyFill="1" applyBorder="1" applyAlignment="1">
      <alignment horizontal="left"/>
    </xf>
    <xf numFmtId="0" fontId="0" fillId="5" borderId="0" xfId="0" applyFill="1"/>
    <xf numFmtId="165" fontId="0" fillId="4" borderId="11" xfId="0" applyNumberFormat="1" applyFill="1" applyBorder="1"/>
    <xf numFmtId="0" fontId="0" fillId="5" borderId="12" xfId="0" applyFill="1" applyBorder="1" applyAlignment="1">
      <alignment horizontal="left"/>
    </xf>
    <xf numFmtId="165" fontId="0" fillId="5" borderId="12" xfId="1" applyNumberFormat="1" applyFont="1" applyFill="1" applyBorder="1"/>
    <xf numFmtId="0" fontId="0" fillId="0" borderId="4" xfId="2" applyNumberFormat="1" applyFont="1" applyFill="1" applyBorder="1" applyAlignment="1">
      <alignment horizontal="left"/>
    </xf>
    <xf numFmtId="0" fontId="0" fillId="0" borderId="0" xfId="2" applyNumberFormat="1" applyFont="1" applyFill="1" applyBorder="1" applyAlignment="1">
      <alignment horizontal="left"/>
    </xf>
    <xf numFmtId="0" fontId="0" fillId="0" borderId="11" xfId="0" applyFill="1" applyBorder="1"/>
    <xf numFmtId="0" fontId="0" fillId="6" borderId="4" xfId="2" applyNumberFormat="1" applyFont="1" applyFill="1" applyBorder="1" applyAlignment="1">
      <alignment horizontal="left"/>
    </xf>
    <xf numFmtId="0" fontId="0" fillId="6" borderId="0" xfId="2" applyNumberFormat="1" applyFont="1" applyFill="1" applyBorder="1" applyAlignment="1">
      <alignment horizontal="left"/>
    </xf>
    <xf numFmtId="165" fontId="0" fillId="6" borderId="11" xfId="0" applyNumberFormat="1" applyFill="1" applyBorder="1"/>
    <xf numFmtId="10" fontId="0" fillId="6" borderId="11" xfId="1" applyNumberFormat="1" applyFont="1" applyFill="1" applyBorder="1"/>
    <xf numFmtId="0" fontId="0" fillId="7" borderId="0" xfId="0" applyFill="1" applyBorder="1" applyAlignment="1">
      <alignment horizontal="left"/>
    </xf>
    <xf numFmtId="0" fontId="0" fillId="7" borderId="0" xfId="0" applyFill="1"/>
    <xf numFmtId="0" fontId="0" fillId="7" borderId="12" xfId="0" applyFill="1" applyBorder="1" applyAlignment="1">
      <alignment horizontal="left"/>
    </xf>
    <xf numFmtId="165" fontId="0" fillId="7" borderId="12" xfId="1" applyNumberFormat="1" applyFont="1" applyFill="1" applyBorder="1"/>
    <xf numFmtId="10" fontId="0" fillId="6" borderId="11" xfId="0" applyNumberFormat="1" applyFill="1" applyBorder="1"/>
    <xf numFmtId="0" fontId="0" fillId="0" borderId="4" xfId="0" applyBorder="1"/>
    <xf numFmtId="0" fontId="0" fillId="8" borderId="0" xfId="0" applyFill="1" applyBorder="1" applyAlignment="1">
      <alignment horizontal="left"/>
    </xf>
    <xf numFmtId="0" fontId="0" fillId="8" borderId="0" xfId="0" applyFill="1"/>
    <xf numFmtId="0" fontId="0" fillId="8" borderId="4" xfId="2" applyNumberFormat="1" applyFont="1" applyFill="1" applyBorder="1" applyAlignment="1">
      <alignment horizontal="left"/>
    </xf>
    <xf numFmtId="0" fontId="0" fillId="8" borderId="0" xfId="2" applyNumberFormat="1" applyFont="1" applyFill="1" applyBorder="1" applyAlignment="1">
      <alignment horizontal="left"/>
    </xf>
    <xf numFmtId="165" fontId="0" fillId="8" borderId="11" xfId="0" applyNumberFormat="1" applyFill="1" applyBorder="1"/>
    <xf numFmtId="10" fontId="0" fillId="8" borderId="11" xfId="0" applyNumberFormat="1" applyFill="1" applyBorder="1"/>
    <xf numFmtId="0" fontId="0" fillId="8" borderId="12" xfId="0" applyFill="1" applyBorder="1" applyAlignment="1">
      <alignment horizontal="left"/>
    </xf>
    <xf numFmtId="165" fontId="0" fillId="8" borderId="12" xfId="0" applyNumberFormat="1" applyFill="1" applyBorder="1"/>
    <xf numFmtId="0" fontId="0" fillId="3" borderId="4" xfId="2" applyNumberFormat="1" applyFont="1" applyFill="1" applyBorder="1" applyAlignment="1">
      <alignment horizontal="left"/>
    </xf>
    <xf numFmtId="0" fontId="0" fillId="3" borderId="0" xfId="2" applyNumberFormat="1" applyFont="1" applyFill="1" applyBorder="1" applyAlignment="1">
      <alignment horizontal="left"/>
    </xf>
    <xf numFmtId="44" fontId="0" fillId="3" borderId="11" xfId="1" applyFont="1" applyFill="1" applyBorder="1"/>
    <xf numFmtId="9" fontId="0" fillId="3" borderId="11" xfId="0" applyNumberFormat="1" applyFill="1" applyBorder="1"/>
    <xf numFmtId="0" fontId="0" fillId="9" borderId="0" xfId="0" applyFill="1" applyBorder="1" applyAlignment="1">
      <alignment horizontal="left"/>
    </xf>
    <xf numFmtId="0" fontId="0" fillId="9" borderId="0" xfId="0" applyFill="1"/>
    <xf numFmtId="165" fontId="0" fillId="3" borderId="11" xfId="1" applyNumberFormat="1" applyFont="1" applyFill="1" applyBorder="1"/>
    <xf numFmtId="10" fontId="0" fillId="3" borderId="11" xfId="0" applyNumberFormat="1" applyFill="1" applyBorder="1"/>
    <xf numFmtId="0" fontId="0" fillId="10" borderId="0" xfId="0" applyFill="1" applyBorder="1" applyAlignment="1">
      <alignment horizontal="left"/>
    </xf>
    <xf numFmtId="0" fontId="0" fillId="10" borderId="0" xfId="0" applyFill="1"/>
    <xf numFmtId="0" fontId="0" fillId="11" borderId="4" xfId="2" applyNumberFormat="1" applyFont="1" applyFill="1" applyBorder="1" applyAlignment="1">
      <alignment horizontal="left"/>
    </xf>
    <xf numFmtId="0" fontId="5" fillId="11" borderId="0" xfId="2" applyNumberFormat="1" applyFont="1" applyFill="1" applyBorder="1" applyAlignment="1">
      <alignment horizontal="left"/>
    </xf>
    <xf numFmtId="165" fontId="0" fillId="11" borderId="11" xfId="0" applyNumberFormat="1" applyFill="1" applyBorder="1"/>
    <xf numFmtId="10" fontId="0" fillId="11" borderId="11" xfId="0" applyNumberFormat="1" applyFill="1" applyBorder="1"/>
    <xf numFmtId="0" fontId="0" fillId="10" borderId="12" xfId="0" applyFill="1" applyBorder="1"/>
    <xf numFmtId="165" fontId="0" fillId="10" borderId="12" xfId="1" applyNumberFormat="1" applyFont="1" applyFill="1" applyBorder="1"/>
    <xf numFmtId="0" fontId="0" fillId="12" borderId="4" xfId="2" applyNumberFormat="1" applyFont="1" applyFill="1" applyBorder="1" applyAlignment="1">
      <alignment horizontal="left"/>
    </xf>
    <xf numFmtId="0" fontId="0" fillId="12" borderId="0" xfId="2" applyNumberFormat="1" applyFont="1" applyFill="1" applyBorder="1"/>
    <xf numFmtId="165" fontId="0" fillId="12" borderId="11" xfId="0" applyNumberFormat="1" applyFill="1" applyBorder="1"/>
    <xf numFmtId="10" fontId="0" fillId="12" borderId="11" xfId="0" applyNumberFormat="1" applyFill="1" applyBorder="1"/>
    <xf numFmtId="0" fontId="0" fillId="10" borderId="0" xfId="0" applyFill="1" applyBorder="1"/>
    <xf numFmtId="0" fontId="0" fillId="0" borderId="4" xfId="2" applyNumberFormat="1" applyFont="1" applyFill="1" applyBorder="1" applyAlignment="1">
      <alignment horizontal="right"/>
    </xf>
    <xf numFmtId="0" fontId="0" fillId="5" borderId="6" xfId="0" applyFill="1" applyBorder="1"/>
    <xf numFmtId="0" fontId="0" fillId="5" borderId="7" xfId="0" applyFill="1" applyBorder="1"/>
    <xf numFmtId="165" fontId="0" fillId="5" borderId="10" xfId="0" applyNumberFormat="1" applyFill="1" applyBorder="1"/>
    <xf numFmtId="10" fontId="0" fillId="5" borderId="10" xfId="0" applyNumberFormat="1" applyFill="1" applyBorder="1"/>
    <xf numFmtId="0" fontId="2" fillId="0" borderId="0" xfId="0" applyFont="1"/>
    <xf numFmtId="0" fontId="5" fillId="13" borderId="1" xfId="0" applyFont="1" applyFill="1" applyBorder="1"/>
    <xf numFmtId="0" fontId="5" fillId="13" borderId="2" xfId="0" applyFont="1" applyFill="1" applyBorder="1"/>
    <xf numFmtId="0" fontId="5" fillId="13" borderId="3" xfId="0" applyFont="1" applyFill="1" applyBorder="1"/>
    <xf numFmtId="0" fontId="5" fillId="13" borderId="4" xfId="0" applyFont="1" applyFill="1" applyBorder="1"/>
    <xf numFmtId="0" fontId="5" fillId="13" borderId="0" xfId="0" applyFont="1" applyFill="1" applyBorder="1"/>
    <xf numFmtId="0" fontId="5" fillId="13" borderId="5" xfId="0" applyFont="1" applyFill="1" applyBorder="1"/>
    <xf numFmtId="0" fontId="5" fillId="13" borderId="6" xfId="0" applyFont="1" applyFill="1" applyBorder="1"/>
    <xf numFmtId="0" fontId="5" fillId="13" borderId="7" xfId="0" applyFont="1" applyFill="1" applyBorder="1"/>
    <xf numFmtId="0" fontId="5" fillId="13" borderId="8" xfId="0" applyFont="1" applyFill="1" applyBorder="1"/>
  </cellXfs>
  <cellStyles count="3">
    <cellStyle name="Moneda" xfId="1" builtinId="4"/>
    <cellStyle name="Moneda 5" xfId="2" xr:uid="{F0A14797-AEF5-4D52-8B56-51F1022EA1A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6BBA-B05A-4FD5-BC67-81B045BD93C4}">
  <dimension ref="A1:J29"/>
  <sheetViews>
    <sheetView tabSelected="1" topLeftCell="B1" workbookViewId="0">
      <selection activeCell="E8" sqref="E8"/>
    </sheetView>
  </sheetViews>
  <sheetFormatPr baseColWidth="10" defaultRowHeight="14.4" x14ac:dyDescent="0.3"/>
  <cols>
    <col min="1" max="1" width="25.5546875" customWidth="1"/>
    <col min="2" max="2" width="17" customWidth="1"/>
    <col min="4" max="4" width="47.88671875" customWidth="1"/>
    <col min="9" max="9" width="21.88671875" customWidth="1"/>
    <col min="10" max="10" width="37.33203125" customWidth="1"/>
  </cols>
  <sheetData>
    <row r="1" spans="1:10" ht="15.6" x14ac:dyDescent="0.3">
      <c r="A1" s="1" t="s">
        <v>0</v>
      </c>
      <c r="B1" s="1"/>
      <c r="C1" s="1"/>
      <c r="D1" s="1"/>
      <c r="E1" s="2"/>
      <c r="F1" s="3"/>
      <c r="G1" s="4"/>
      <c r="H1" s="5" t="s">
        <v>1</v>
      </c>
      <c r="I1" s="5"/>
      <c r="J1" s="6"/>
    </row>
    <row r="2" spans="1:10" ht="15.6" x14ac:dyDescent="0.3">
      <c r="A2" s="7" t="s">
        <v>2</v>
      </c>
      <c r="B2" s="1"/>
      <c r="C2" s="1"/>
      <c r="D2" s="1"/>
      <c r="E2" s="2"/>
      <c r="F2" s="3"/>
      <c r="G2" s="8" t="s">
        <v>3</v>
      </c>
      <c r="H2" s="9"/>
      <c r="I2" s="9"/>
      <c r="J2" s="10"/>
    </row>
    <row r="3" spans="1:10" ht="16.2" thickBot="1" x14ac:dyDescent="0.35">
      <c r="A3" s="11" t="s">
        <v>4</v>
      </c>
      <c r="B3" s="1"/>
      <c r="C3" s="1"/>
      <c r="D3" s="1"/>
      <c r="E3" s="2"/>
      <c r="F3" s="3"/>
      <c r="G3" s="12"/>
      <c r="H3" s="13"/>
      <c r="I3" s="13"/>
      <c r="J3" s="14"/>
    </row>
    <row r="4" spans="1:10" x14ac:dyDescent="0.3">
      <c r="A4" s="11" t="s">
        <v>5</v>
      </c>
      <c r="B4" s="1"/>
      <c r="C4" s="1"/>
      <c r="D4" s="1"/>
      <c r="E4" s="2"/>
      <c r="F4" s="3"/>
      <c r="G4" s="15"/>
      <c r="H4" s="16"/>
      <c r="I4" s="17" t="s">
        <v>6</v>
      </c>
      <c r="J4" s="18" t="s">
        <v>7</v>
      </c>
    </row>
    <row r="5" spans="1:10" ht="15" thickBot="1" x14ac:dyDescent="0.35">
      <c r="A5" s="11" t="s">
        <v>8</v>
      </c>
      <c r="B5" s="1"/>
      <c r="C5" s="1"/>
      <c r="D5" s="1"/>
      <c r="E5" s="2"/>
      <c r="F5" s="3"/>
      <c r="G5" s="19"/>
      <c r="H5" s="20"/>
      <c r="I5" s="21"/>
      <c r="J5" s="22" t="s">
        <v>9</v>
      </c>
    </row>
    <row r="6" spans="1:10" x14ac:dyDescent="0.3">
      <c r="A6" s="11" t="s">
        <v>10</v>
      </c>
      <c r="B6" s="1"/>
      <c r="C6" s="1"/>
      <c r="D6" s="1"/>
      <c r="E6" s="2"/>
      <c r="F6" s="3"/>
      <c r="G6" s="23" t="s">
        <v>11</v>
      </c>
      <c r="H6" s="24"/>
      <c r="I6" s="25">
        <v>112400000</v>
      </c>
      <c r="J6" s="26">
        <v>1</v>
      </c>
    </row>
    <row r="7" spans="1:10" x14ac:dyDescent="0.3">
      <c r="A7" s="27"/>
      <c r="F7" s="3"/>
      <c r="G7" s="23" t="s">
        <v>12</v>
      </c>
      <c r="H7" s="24"/>
      <c r="I7" s="28">
        <v>0</v>
      </c>
      <c r="J7" s="26">
        <v>0</v>
      </c>
    </row>
    <row r="8" spans="1:10" x14ac:dyDescent="0.3">
      <c r="A8" s="29" t="s">
        <v>13</v>
      </c>
      <c r="B8" s="30"/>
      <c r="C8" s="30"/>
      <c r="D8" s="30"/>
      <c r="F8" s="3"/>
      <c r="G8" s="23" t="s">
        <v>14</v>
      </c>
      <c r="H8" s="24"/>
      <c r="I8" s="31">
        <f>I6</f>
        <v>112400000</v>
      </c>
      <c r="J8" s="26">
        <f>J6</f>
        <v>1</v>
      </c>
    </row>
    <row r="9" spans="1:10" x14ac:dyDescent="0.3">
      <c r="A9" s="32" t="s">
        <v>15</v>
      </c>
      <c r="B9" s="33">
        <v>112400000</v>
      </c>
      <c r="C9" s="30"/>
      <c r="D9" s="30"/>
      <c r="F9" s="3"/>
      <c r="G9" s="34"/>
      <c r="H9" s="35"/>
      <c r="I9" s="36"/>
      <c r="J9" s="36"/>
    </row>
    <row r="10" spans="1:10" x14ac:dyDescent="0.3">
      <c r="A10" s="27"/>
      <c r="F10" s="3"/>
      <c r="G10" s="37" t="s">
        <v>16</v>
      </c>
      <c r="H10" s="38"/>
      <c r="I10" s="39">
        <f>B12</f>
        <v>30000000</v>
      </c>
      <c r="J10" s="40">
        <f>I10/I8</f>
        <v>0.2669039145907473</v>
      </c>
    </row>
    <row r="11" spans="1:10" x14ac:dyDescent="0.3">
      <c r="A11" s="41" t="s">
        <v>17</v>
      </c>
      <c r="B11" s="42"/>
      <c r="C11" s="42"/>
      <c r="D11" s="42"/>
      <c r="F11" s="3"/>
      <c r="G11" s="37" t="s">
        <v>18</v>
      </c>
      <c r="H11" s="38"/>
      <c r="I11" s="39">
        <f>B15</f>
        <v>56200000</v>
      </c>
      <c r="J11" s="40">
        <f>I11/I8</f>
        <v>0.5</v>
      </c>
    </row>
    <row r="12" spans="1:10" x14ac:dyDescent="0.3">
      <c r="A12" s="43" t="s">
        <v>19</v>
      </c>
      <c r="B12" s="44">
        <v>30000000</v>
      </c>
      <c r="C12" s="42"/>
      <c r="D12" s="42"/>
      <c r="F12" s="3"/>
      <c r="G12" s="37" t="s">
        <v>20</v>
      </c>
      <c r="H12" s="38"/>
      <c r="I12" s="39">
        <f>I10+I11</f>
        <v>86200000</v>
      </c>
      <c r="J12" s="45">
        <f>J10+J11</f>
        <v>0.76690391459074725</v>
      </c>
    </row>
    <row r="13" spans="1:10" x14ac:dyDescent="0.3">
      <c r="A13" s="27"/>
      <c r="F13" s="3"/>
      <c r="G13" s="46"/>
      <c r="H13" s="35"/>
      <c r="I13" s="36"/>
      <c r="J13" s="36"/>
    </row>
    <row r="14" spans="1:10" x14ac:dyDescent="0.3">
      <c r="A14" s="47" t="s">
        <v>21</v>
      </c>
      <c r="B14" s="48"/>
      <c r="C14" s="48"/>
      <c r="D14" s="48"/>
      <c r="F14" s="3"/>
      <c r="G14" s="49" t="s">
        <v>22</v>
      </c>
      <c r="H14" s="50"/>
      <c r="I14" s="51">
        <f>I6-I12</f>
        <v>26200000</v>
      </c>
      <c r="J14" s="52">
        <f>I14/I8</f>
        <v>0.23309608540925267</v>
      </c>
    </row>
    <row r="15" spans="1:10" x14ac:dyDescent="0.3">
      <c r="A15" s="53" t="s">
        <v>23</v>
      </c>
      <c r="B15" s="54">
        <f>B9*0.5</f>
        <v>56200000</v>
      </c>
      <c r="C15" s="48"/>
      <c r="D15" s="48"/>
      <c r="F15" s="3"/>
      <c r="G15" s="34"/>
      <c r="H15" s="35"/>
      <c r="I15" s="36"/>
      <c r="J15" s="36"/>
    </row>
    <row r="16" spans="1:10" x14ac:dyDescent="0.3">
      <c r="A16" s="27"/>
      <c r="F16" s="3"/>
      <c r="G16" s="55" t="s">
        <v>24</v>
      </c>
      <c r="H16" s="56"/>
      <c r="I16" s="57">
        <v>0</v>
      </c>
      <c r="J16" s="58">
        <v>0</v>
      </c>
    </row>
    <row r="17" spans="1:10" x14ac:dyDescent="0.3">
      <c r="A17" s="59" t="s">
        <v>25</v>
      </c>
      <c r="B17" s="60"/>
      <c r="C17" s="60"/>
      <c r="D17" s="60"/>
      <c r="E17" s="60"/>
      <c r="F17" s="3"/>
      <c r="G17" s="55" t="s">
        <v>26</v>
      </c>
      <c r="H17" s="56"/>
      <c r="I17" s="61">
        <f>SUM(B21:B25)</f>
        <v>19650000</v>
      </c>
      <c r="J17" s="62">
        <f>I17/I8</f>
        <v>0.17482206405693951</v>
      </c>
    </row>
    <row r="18" spans="1:10" x14ac:dyDescent="0.3">
      <c r="A18" s="59" t="s">
        <v>27</v>
      </c>
      <c r="B18" s="60"/>
      <c r="C18" s="60"/>
      <c r="D18" s="60"/>
      <c r="E18" s="60"/>
      <c r="F18" s="3"/>
      <c r="G18" s="55" t="s">
        <v>28</v>
      </c>
      <c r="H18" s="56"/>
      <c r="I18" s="61">
        <f>SUM(B22:B26)</f>
        <v>17650000</v>
      </c>
      <c r="J18" s="62">
        <f>I18/I8</f>
        <v>0.15702846975088969</v>
      </c>
    </row>
    <row r="19" spans="1:10" x14ac:dyDescent="0.3">
      <c r="F19" s="3"/>
      <c r="G19" s="34"/>
      <c r="H19" s="35"/>
      <c r="I19" s="36"/>
      <c r="J19" s="36"/>
    </row>
    <row r="20" spans="1:10" ht="15.6" x14ac:dyDescent="0.3">
      <c r="A20" s="63" t="s">
        <v>29</v>
      </c>
      <c r="B20" s="64"/>
      <c r="C20" s="64"/>
      <c r="F20" s="3"/>
      <c r="G20" s="65" t="s">
        <v>30</v>
      </c>
      <c r="H20" s="66"/>
      <c r="I20" s="67">
        <f>I14-I18</f>
        <v>8550000</v>
      </c>
      <c r="J20" s="68">
        <f>I20/I8</f>
        <v>7.6067615658362994E-2</v>
      </c>
    </row>
    <row r="21" spans="1:10" x14ac:dyDescent="0.3">
      <c r="A21" s="69" t="s">
        <v>31</v>
      </c>
      <c r="B21" s="70">
        <v>2000000</v>
      </c>
      <c r="C21" s="64"/>
      <c r="F21" s="3"/>
      <c r="G21" s="34"/>
      <c r="H21" s="35"/>
      <c r="I21" s="36"/>
      <c r="J21" s="36"/>
    </row>
    <row r="22" spans="1:10" x14ac:dyDescent="0.3">
      <c r="A22" s="69" t="s">
        <v>32</v>
      </c>
      <c r="B22" s="70">
        <v>2750000</v>
      </c>
      <c r="C22" s="64"/>
      <c r="D22" s="3"/>
      <c r="E22" s="3"/>
      <c r="F22" s="3"/>
      <c r="G22" s="71" t="s">
        <v>33</v>
      </c>
      <c r="H22" s="72"/>
      <c r="I22" s="73">
        <f>I20*0.1</f>
        <v>855000</v>
      </c>
      <c r="J22" s="74">
        <f>I22/I8</f>
        <v>7.6067615658362989E-3</v>
      </c>
    </row>
    <row r="23" spans="1:10" x14ac:dyDescent="0.3">
      <c r="A23" s="69" t="s">
        <v>34</v>
      </c>
      <c r="B23" s="70">
        <v>8000000</v>
      </c>
      <c r="C23" s="75"/>
      <c r="D23" s="3"/>
      <c r="E23" s="3"/>
      <c r="F23" s="3"/>
      <c r="G23" s="76"/>
      <c r="H23" s="3"/>
      <c r="I23" s="36"/>
      <c r="J23" s="36"/>
    </row>
    <row r="24" spans="1:10" ht="15" thickBot="1" x14ac:dyDescent="0.35">
      <c r="A24" s="69" t="s">
        <v>35</v>
      </c>
      <c r="B24" s="70">
        <v>4500000</v>
      </c>
      <c r="C24" s="75"/>
      <c r="G24" s="77" t="s">
        <v>36</v>
      </c>
      <c r="H24" s="78"/>
      <c r="I24" s="79">
        <f>I20-I22</f>
        <v>7695000</v>
      </c>
      <c r="J24" s="80">
        <f>I24/I8</f>
        <v>6.8460854092526696E-2</v>
      </c>
    </row>
    <row r="25" spans="1:10" x14ac:dyDescent="0.3">
      <c r="A25" s="69" t="s">
        <v>37</v>
      </c>
      <c r="B25" s="70">
        <v>2400000</v>
      </c>
      <c r="C25" s="64"/>
    </row>
    <row r="26" spans="1:10" ht="15" thickBot="1" x14ac:dyDescent="0.35">
      <c r="F26" s="81" t="s">
        <v>38</v>
      </c>
      <c r="G26" s="81"/>
    </row>
    <row r="27" spans="1:10" ht="15.6" x14ac:dyDescent="0.3">
      <c r="F27" s="82" t="s">
        <v>39</v>
      </c>
      <c r="G27" s="83"/>
      <c r="H27" s="83"/>
      <c r="I27" s="83"/>
      <c r="J27" s="84"/>
    </row>
    <row r="28" spans="1:10" ht="15.6" x14ac:dyDescent="0.3">
      <c r="F28" s="85" t="s">
        <v>40</v>
      </c>
      <c r="G28" s="86"/>
      <c r="H28" s="86"/>
      <c r="I28" s="86"/>
      <c r="J28" s="87"/>
    </row>
    <row r="29" spans="1:10" ht="16.2" thickBot="1" x14ac:dyDescent="0.35">
      <c r="F29" s="88"/>
      <c r="G29" s="89"/>
      <c r="H29" s="89"/>
      <c r="I29" s="89"/>
      <c r="J29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2020-05-19T04:04:16Z</dcterms:created>
  <dcterms:modified xsi:type="dcterms:W3CDTF">2020-05-19T04:08:38Z</dcterms:modified>
</cp:coreProperties>
</file>