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C:\Users\geral\Downloads\"/>
    </mc:Choice>
  </mc:AlternateContent>
  <xr:revisionPtr revIDLastSave="0" documentId="13_ncr:1_{6533CC65-0B63-49B6-A256-CBA18FF7FB71}" xr6:coauthVersionLast="47" xr6:coauthVersionMax="47" xr10:uidLastSave="{00000000-0000-0000-0000-000000000000}"/>
  <bookViews>
    <workbookView xWindow="-120" yWindow="-120" windowWidth="20730" windowHeight="11160" xr2:uid="{00000000-000D-0000-FFFF-FFFF00000000}"/>
  </bookViews>
  <sheets>
    <sheet name="Portada" sheetId="2" r:id="rId1"/>
    <sheet name="Solución"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6" i="1" l="1"/>
  <c r="C17" i="1"/>
  <c r="C16" i="1"/>
  <c r="C15" i="1"/>
  <c r="D17" i="1" s="1"/>
  <c r="R6" i="1"/>
  <c r="R7" i="1"/>
  <c r="R8" i="1"/>
  <c r="R9" i="1"/>
  <c r="R10" i="1"/>
  <c r="R11" i="1"/>
  <c r="R12" i="1"/>
  <c r="R13" i="1"/>
  <c r="R14" i="1"/>
  <c r="R5" i="1"/>
  <c r="G15" i="1"/>
  <c r="G5" i="1" s="1"/>
  <c r="P5" i="1" s="1"/>
  <c r="G14" i="1"/>
  <c r="P14" i="1" s="1"/>
  <c r="G9" i="1"/>
  <c r="P9" i="1" s="1"/>
  <c r="F14" i="1"/>
  <c r="O14" i="1" s="1"/>
  <c r="F8" i="1"/>
  <c r="O8" i="1" s="1"/>
  <c r="D15" i="1"/>
  <c r="D8" i="1"/>
  <c r="M8" i="1" s="1"/>
  <c r="D9" i="1"/>
  <c r="M9" i="1" s="1"/>
  <c r="D10" i="1"/>
  <c r="M10" i="1" s="1"/>
  <c r="D11" i="1"/>
  <c r="M11" i="1" s="1"/>
  <c r="D12" i="1"/>
  <c r="M12" i="1" s="1"/>
  <c r="D13" i="1"/>
  <c r="M13" i="1" s="1"/>
  <c r="D14" i="1"/>
  <c r="M14" i="1" s="1"/>
  <c r="D7" i="1"/>
  <c r="M7" i="1" s="1"/>
  <c r="E8" i="1"/>
  <c r="N8" i="1" s="1"/>
  <c r="E9" i="1"/>
  <c r="N9" i="1" s="1"/>
  <c r="E10" i="1"/>
  <c r="N10" i="1" s="1"/>
  <c r="E11" i="1"/>
  <c r="N11" i="1" s="1"/>
  <c r="E12" i="1"/>
  <c r="N12" i="1" s="1"/>
  <c r="E13" i="1"/>
  <c r="N13" i="1" s="1"/>
  <c r="E14" i="1"/>
  <c r="N14" i="1" s="1"/>
  <c r="E15" i="1"/>
  <c r="F9" i="1"/>
  <c r="O9" i="1" s="1"/>
  <c r="F10" i="1"/>
  <c r="O10" i="1" s="1"/>
  <c r="F11" i="1"/>
  <c r="O11" i="1" s="1"/>
  <c r="F12" i="1"/>
  <c r="O12" i="1" s="1"/>
  <c r="F13" i="1"/>
  <c r="O13" i="1" s="1"/>
  <c r="F15" i="1"/>
  <c r="F5" i="1" s="1"/>
  <c r="O5" i="1" s="1"/>
  <c r="E7" i="1"/>
  <c r="N7" i="1" s="1"/>
  <c r="G10" i="1"/>
  <c r="P10" i="1" s="1"/>
  <c r="G11" i="1"/>
  <c r="P11" i="1" s="1"/>
  <c r="G12" i="1"/>
  <c r="P12" i="1" s="1"/>
  <c r="G13" i="1"/>
  <c r="P13" i="1" s="1"/>
  <c r="H10" i="1"/>
  <c r="Q10" i="1" s="1"/>
  <c r="H11" i="1"/>
  <c r="Q11" i="1" s="1"/>
  <c r="H12" i="1"/>
  <c r="Q12" i="1" s="1"/>
  <c r="H13" i="1"/>
  <c r="Q13" i="1" s="1"/>
  <c r="H14" i="1"/>
  <c r="Q14" i="1" s="1"/>
  <c r="H15" i="1"/>
  <c r="H17" i="1"/>
  <c r="H9" i="1"/>
  <c r="Q9" i="1" s="1"/>
  <c r="J3" i="1"/>
  <c r="J6" i="1" s="1"/>
  <c r="J7" i="1" s="1"/>
  <c r="D16" i="1" l="1"/>
  <c r="D6" i="1" s="1"/>
  <c r="M6" i="1" s="1"/>
  <c r="G16" i="1"/>
  <c r="G6" i="1" s="1"/>
  <c r="P6" i="1" s="1"/>
  <c r="H18" i="1"/>
  <c r="H8" i="1" s="1"/>
  <c r="Q8" i="1" s="1"/>
  <c r="D18" i="1"/>
  <c r="F18" i="1"/>
  <c r="F17" i="1"/>
  <c r="F7" i="1" s="1"/>
  <c r="O7" i="1" s="1"/>
  <c r="E16" i="1"/>
  <c r="E6" i="1" s="1"/>
  <c r="N6" i="1" s="1"/>
  <c r="E17" i="1"/>
  <c r="G17" i="1"/>
  <c r="G7" i="1" s="1"/>
  <c r="P7" i="1" s="1"/>
  <c r="F16" i="1"/>
  <c r="G18" i="1"/>
  <c r="G8" i="1" s="1"/>
  <c r="P8" i="1" s="1"/>
  <c r="E5" i="1"/>
  <c r="N5" i="1" s="1"/>
  <c r="R15" i="1"/>
  <c r="J8" i="1"/>
  <c r="J9" i="1" s="1"/>
  <c r="J10" i="1" s="1"/>
  <c r="J11" i="1" s="1"/>
  <c r="J12" i="1" s="1"/>
  <c r="J13" i="1" s="1"/>
  <c r="J14" i="1" s="1"/>
  <c r="H5" i="1"/>
  <c r="Q5" i="1" s="1"/>
  <c r="H6" i="1"/>
  <c r="Q6" i="1" s="1"/>
  <c r="H7" i="1"/>
  <c r="Q7" i="1" s="1"/>
  <c r="Y9" i="1"/>
  <c r="AA6" i="1"/>
  <c r="AA5" i="1"/>
  <c r="D5" i="1"/>
  <c r="M5" i="1" s="1"/>
  <c r="M15" i="1" s="1"/>
  <c r="P15" i="1" l="1"/>
  <c r="N15" i="1"/>
  <c r="Q15" i="1"/>
  <c r="F6" i="1"/>
  <c r="O6" i="1" s="1"/>
  <c r="O15" i="1" s="1"/>
  <c r="AA9" i="1"/>
</calcChain>
</file>

<file path=xl/sharedStrings.xml><?xml version="1.0" encoding="utf-8"?>
<sst xmlns="http://schemas.openxmlformats.org/spreadsheetml/2006/main" count="42" uniqueCount="32">
  <si>
    <t>PERIODOS (DÍAS)</t>
  </si>
  <si>
    <t xml:space="preserve">DEMANDA </t>
  </si>
  <si>
    <t>PROMEDIO SIMPLE</t>
  </si>
  <si>
    <t>PROMEDIO MOVIL (2)</t>
  </si>
  <si>
    <t>PROMEDIO MOVIL (3)</t>
  </si>
  <si>
    <t>PROMEDIO MOVIL PONDERADO</t>
  </si>
  <si>
    <t xml:space="preserve">PONDERACIÓN </t>
  </si>
  <si>
    <t>SUAVIZ EXPO SIMPLE</t>
  </si>
  <si>
    <t>Alfa=</t>
  </si>
  <si>
    <t>CALCULO ERRORES DE PRONÓSTICO</t>
  </si>
  <si>
    <t>SUMATORIAS ERRORES</t>
  </si>
  <si>
    <t>Universidad de Cundinamarca</t>
  </si>
  <si>
    <t>Programa Administración de empresas</t>
  </si>
  <si>
    <t>Facultad Ciencias Administrativas, económicas y contables</t>
  </si>
  <si>
    <t>Mes</t>
  </si>
  <si>
    <t>Junio</t>
  </si>
  <si>
    <t>Julio</t>
  </si>
  <si>
    <t>Agosto</t>
  </si>
  <si>
    <t>Septiembre</t>
  </si>
  <si>
    <t>Octubre</t>
  </si>
  <si>
    <t>Noviembre</t>
  </si>
  <si>
    <t>Diciembre</t>
  </si>
  <si>
    <t>Enero</t>
  </si>
  <si>
    <t xml:space="preserve">Febrero </t>
  </si>
  <si>
    <t>Marzo</t>
  </si>
  <si>
    <t>PROMEDIO MOVIL (4)</t>
  </si>
  <si>
    <t xml:space="preserve">Conclusion </t>
  </si>
  <si>
    <t>Para generar el pronostico de demanda en Sweet House se determino atravez de 4 metodos tomando los datos historicos del año 2021 al presente año 2022 para determinar el pronostico de ventas del mes de septiembre. Finalmente se identifico que el mejor metodo para determinar dicho pronostico es el promedio simple.</t>
  </si>
  <si>
    <t>Swet House decea realizar un pronostico para el mes de septiembre teniedo en cuenta la siguiente informacion</t>
  </si>
  <si>
    <r>
      <rPr>
        <b/>
        <sz val="12"/>
        <color theme="1"/>
        <rFont val="Arial"/>
        <family val="2"/>
      </rPr>
      <t>Estudiantes:</t>
    </r>
    <r>
      <rPr>
        <sz val="12"/>
        <color theme="1"/>
        <rFont val="Arial"/>
        <family val="2"/>
      </rPr>
      <t xml:space="preserve"> Julieth Geraldine Camelo Rojas, Yina Paola Ospina Díaz, Neired Camila Romero Calderón 
Daniela Salazar Cruz</t>
    </r>
  </si>
  <si>
    <t>Gerencia de Marketing
Presentado A:
Néstor Raúl Cuervo López</t>
  </si>
  <si>
    <t>Descubriendo los entornos del marketing
Sweet House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</si>
</sst>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 x14ac:knownFonts="1">
    <font>
      <sz val="11"/>
      <color theme="1"/>
      <name val="Calibri"/>
      <family val="2"/>
      <scheme val="minor"/>
    </font>
    <font>
      <b/>
      <sz val="11"/>
      <color theme="1"/>
      <name val="Calibri"/>
      <family val="2"/>
      <scheme val="minor"/>
    </font>
    <font>
      <b/>
      <i/>
      <sz val="11"/>
      <color theme="1"/>
      <name val="Calibri"/>
      <family val="2"/>
      <scheme val="minor"/>
    </font>
    <font>
      <b/>
      <sz val="11"/>
      <name val="Calibri"/>
      <family val="2"/>
      <scheme val="minor"/>
    </font>
    <font>
      <sz val="12"/>
      <color theme="1"/>
      <name val="Arial"/>
      <family val="2"/>
    </font>
    <font>
      <b/>
      <sz val="12"/>
      <color theme="1"/>
      <name val="Arial"/>
      <family val="2"/>
    </font>
  </fonts>
  <fills count="4">
    <fill>
      <patternFill patternType="none"/>
    </fill>
    <fill>
      <patternFill patternType="gray125"/>
    </fill>
    <fill>
      <patternFill patternType="solid">
        <fgColor theme="0"/>
        <bgColor indexed="64"/>
      </patternFill>
    </fill>
    <fill>
      <patternFill patternType="solid">
        <fgColor rgb="FFFFC000"/>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80">
    <xf numFmtId="0" fontId="0" fillId="0" borderId="0" xfId="0"/>
    <xf numFmtId="0" fontId="0" fillId="0" borderId="0" xfId="0" applyAlignment="1">
      <alignment horizontal="center"/>
    </xf>
    <xf numFmtId="0" fontId="0" fillId="0" borderId="1" xfId="0" applyBorder="1" applyAlignment="1">
      <alignment horizontal="center"/>
    </xf>
    <xf numFmtId="164" fontId="0" fillId="0" borderId="1" xfId="0" applyNumberFormat="1" applyBorder="1"/>
    <xf numFmtId="2" fontId="0" fillId="0" borderId="0" xfId="0" applyNumberFormat="1"/>
    <xf numFmtId="10" fontId="0" fillId="0" borderId="0" xfId="0" applyNumberFormat="1" applyBorder="1"/>
    <xf numFmtId="2" fontId="0" fillId="0" borderId="0" xfId="0" applyNumberFormat="1" applyBorder="1"/>
    <xf numFmtId="0" fontId="0" fillId="0" borderId="0" xfId="0" applyBorder="1" applyAlignment="1">
      <alignment horizontal="center"/>
    </xf>
    <xf numFmtId="9" fontId="0" fillId="0" borderId="1" xfId="0" applyNumberFormat="1" applyBorder="1"/>
    <xf numFmtId="2" fontId="0" fillId="0" borderId="1" xfId="0" applyNumberFormat="1" applyBorder="1"/>
    <xf numFmtId="0" fontId="1" fillId="0" borderId="1" xfId="0" applyFont="1" applyBorder="1" applyAlignment="1">
      <alignment horizontal="center"/>
    </xf>
    <xf numFmtId="9" fontId="0" fillId="0" borderId="2" xfId="0" applyNumberFormat="1" applyBorder="1"/>
    <xf numFmtId="0" fontId="0" fillId="0" borderId="0" xfId="0" applyFill="1"/>
    <xf numFmtId="0" fontId="0" fillId="2" borderId="0"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0" fillId="2" borderId="11" xfId="0" applyFill="1" applyBorder="1"/>
    <xf numFmtId="0" fontId="0" fillId="2" borderId="12" xfId="0" applyFill="1" applyBorder="1"/>
    <xf numFmtId="0" fontId="0" fillId="2" borderId="13" xfId="0" applyFill="1" applyBorder="1"/>
    <xf numFmtId="0" fontId="0" fillId="2" borderId="14" xfId="0" applyFill="1" applyBorder="1"/>
    <xf numFmtId="0" fontId="4" fillId="2" borderId="10" xfId="0" applyFont="1" applyFill="1" applyBorder="1" applyAlignment="1"/>
    <xf numFmtId="0" fontId="4" fillId="2" borderId="0" xfId="0" applyFont="1" applyFill="1" applyBorder="1" applyAlignment="1"/>
    <xf numFmtId="0" fontId="4" fillId="2" borderId="11" xfId="0" applyFont="1" applyFill="1" applyBorder="1" applyAlignment="1"/>
    <xf numFmtId="0" fontId="4" fillId="2" borderId="10" xfId="0" applyFont="1" applyFill="1" applyBorder="1"/>
    <xf numFmtId="0" fontId="4" fillId="2" borderId="11" xfId="0" applyFont="1" applyFill="1" applyBorder="1"/>
    <xf numFmtId="0" fontId="4" fillId="2" borderId="0" xfId="0" applyFont="1" applyFill="1" applyBorder="1"/>
    <xf numFmtId="0" fontId="4" fillId="2" borderId="0" xfId="0" applyFont="1" applyFill="1" applyBorder="1" applyAlignment="1">
      <alignment horizontal="center"/>
    </xf>
    <xf numFmtId="0" fontId="4" fillId="2" borderId="10" xfId="0" applyFont="1" applyFill="1" applyBorder="1" applyAlignment="1">
      <alignment horizontal="center"/>
    </xf>
    <xf numFmtId="0" fontId="4" fillId="2" borderId="11" xfId="0" applyFont="1" applyFill="1" applyBorder="1" applyAlignment="1">
      <alignment horizontal="center"/>
    </xf>
    <xf numFmtId="0" fontId="0" fillId="2" borderId="0" xfId="0" applyFill="1" applyBorder="1" applyAlignment="1">
      <alignment horizontal="center"/>
    </xf>
    <xf numFmtId="0" fontId="5" fillId="2" borderId="0" xfId="0" applyFont="1" applyFill="1" applyBorder="1" applyAlignment="1">
      <alignment horizontal="center"/>
    </xf>
    <xf numFmtId="0" fontId="5" fillId="2" borderId="11" xfId="0" applyFont="1" applyFill="1" applyBorder="1" applyAlignment="1">
      <alignment horizontal="center"/>
    </xf>
    <xf numFmtId="0" fontId="0" fillId="2" borderId="10" xfId="0" applyFill="1" applyBorder="1" applyAlignment="1">
      <alignment horizontal="center"/>
    </xf>
    <xf numFmtId="0" fontId="0" fillId="2" borderId="11" xfId="0" applyFill="1" applyBorder="1" applyAlignment="1">
      <alignment horizontal="center"/>
    </xf>
    <xf numFmtId="0" fontId="0" fillId="0" borderId="3" xfId="0" applyBorder="1" applyAlignment="1">
      <alignment horizontal="center"/>
    </xf>
    <xf numFmtId="0" fontId="0" fillId="2" borderId="1" xfId="0" applyFont="1" applyFill="1" applyBorder="1" applyAlignment="1">
      <alignment horizontal="center"/>
    </xf>
    <xf numFmtId="0" fontId="1" fillId="0" borderId="2" xfId="0" applyFont="1" applyBorder="1" applyAlignment="1">
      <alignment horizontal="center"/>
    </xf>
    <xf numFmtId="0" fontId="0" fillId="0" borderId="5" xfId="0" applyBorder="1" applyAlignment="1">
      <alignment horizontal="center"/>
    </xf>
    <xf numFmtId="0" fontId="0" fillId="2" borderId="3" xfId="0" applyFont="1" applyFill="1" applyBorder="1" applyAlignment="1">
      <alignment horizontal="center"/>
    </xf>
    <xf numFmtId="0" fontId="0" fillId="0" borderId="3" xfId="0" applyBorder="1"/>
    <xf numFmtId="164" fontId="0" fillId="2" borderId="1" xfId="0" applyNumberFormat="1" applyFill="1" applyBorder="1"/>
    <xf numFmtId="164" fontId="0" fillId="2" borderId="1" xfId="0" applyNumberFormat="1" applyFill="1" applyBorder="1" applyAlignment="1">
      <alignment horizontal="center"/>
    </xf>
    <xf numFmtId="164" fontId="0" fillId="3" borderId="1" xfId="0" applyNumberFormat="1" applyFill="1" applyBorder="1"/>
    <xf numFmtId="0" fontId="2" fillId="3" borderId="1" xfId="0" applyFont="1" applyFill="1" applyBorder="1" applyAlignment="1">
      <alignment horizontal="center" wrapText="1"/>
    </xf>
    <xf numFmtId="0" fontId="2" fillId="3" borderId="1" xfId="0" applyFont="1" applyFill="1" applyBorder="1" applyAlignment="1">
      <alignment horizontal="center"/>
    </xf>
    <xf numFmtId="0" fontId="0" fillId="3" borderId="1" xfId="0" applyFill="1" applyBorder="1" applyAlignment="1">
      <alignment horizontal="center"/>
    </xf>
    <xf numFmtId="0" fontId="0" fillId="3" borderId="5" xfId="0" applyFill="1" applyBorder="1" applyAlignment="1">
      <alignment horizontal="center"/>
    </xf>
    <xf numFmtId="164" fontId="0" fillId="3" borderId="1" xfId="0" applyNumberFormat="1" applyFill="1" applyBorder="1" applyAlignment="1">
      <alignment horizontal="center"/>
    </xf>
    <xf numFmtId="0" fontId="1" fillId="3" borderId="0" xfId="0" applyFont="1" applyFill="1" applyAlignment="1">
      <alignment horizontal="right" indent="1"/>
    </xf>
    <xf numFmtId="2" fontId="1" fillId="3" borderId="0" xfId="0" applyNumberFormat="1" applyFont="1" applyFill="1" applyAlignment="1">
      <alignment horizontal="left"/>
    </xf>
    <xf numFmtId="0" fontId="1" fillId="3" borderId="1" xfId="0" applyFont="1" applyFill="1" applyBorder="1" applyAlignment="1">
      <alignment horizontal="center"/>
    </xf>
    <xf numFmtId="0" fontId="3" fillId="3" borderId="2" xfId="0" applyFont="1" applyFill="1" applyBorder="1" applyAlignment="1"/>
    <xf numFmtId="0" fontId="3" fillId="3" borderId="4" xfId="0" applyFont="1" applyFill="1" applyBorder="1" applyAlignment="1"/>
    <xf numFmtId="0" fontId="3" fillId="2" borderId="5" xfId="0" applyFont="1" applyFill="1" applyBorder="1" applyAlignment="1"/>
    <xf numFmtId="0" fontId="2" fillId="3" borderId="3" xfId="0" applyFont="1" applyFill="1" applyBorder="1" applyAlignment="1">
      <alignment horizontal="center" wrapText="1"/>
    </xf>
    <xf numFmtId="0" fontId="1" fillId="3" borderId="6" xfId="0" applyFont="1" applyFill="1" applyBorder="1" applyAlignment="1">
      <alignment horizontal="center" wrapText="1"/>
    </xf>
    <xf numFmtId="164" fontId="1" fillId="3" borderId="6" xfId="0" applyNumberFormat="1" applyFont="1" applyFill="1" applyBorder="1" applyAlignment="1">
      <alignment horizontal="center"/>
    </xf>
    <xf numFmtId="0" fontId="1" fillId="3" borderId="3" xfId="0" applyFont="1" applyFill="1" applyBorder="1" applyAlignment="1">
      <alignment horizontal="center" wrapText="1"/>
    </xf>
    <xf numFmtId="164" fontId="1" fillId="3" borderId="3" xfId="0" applyNumberFormat="1" applyFont="1" applyFill="1" applyBorder="1" applyAlignment="1">
      <alignment horizont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7" xfId="0" applyBorder="1" applyAlignment="1">
      <alignment horizontal="center" wrapText="1"/>
    </xf>
    <xf numFmtId="0" fontId="0" fillId="0" borderId="8" xfId="0" applyBorder="1" applyAlignment="1">
      <alignment horizontal="center" wrapText="1"/>
    </xf>
    <xf numFmtId="0" fontId="0" fillId="0" borderId="9" xfId="0" applyBorder="1" applyAlignment="1">
      <alignment horizontal="center" wrapText="1"/>
    </xf>
    <xf numFmtId="0" fontId="0" fillId="0" borderId="10" xfId="0" applyBorder="1" applyAlignment="1">
      <alignment horizontal="center" wrapText="1"/>
    </xf>
    <xf numFmtId="0" fontId="0" fillId="0" borderId="0" xfId="0"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center" wrapText="1"/>
    </xf>
    <xf numFmtId="0" fontId="0" fillId="0" borderId="13" xfId="0" applyBorder="1" applyAlignment="1">
      <alignment horizontal="center" wrapText="1"/>
    </xf>
    <xf numFmtId="0" fontId="0" fillId="0" borderId="14" xfId="0" applyBorder="1" applyAlignment="1">
      <alignment horizontal="center" wrapText="1"/>
    </xf>
    <xf numFmtId="0" fontId="0" fillId="3" borderId="7" xfId="0" applyFill="1" applyBorder="1" applyAlignment="1">
      <alignment horizontal="center"/>
    </xf>
    <xf numFmtId="0" fontId="0" fillId="3" borderId="8" xfId="0" applyFill="1" applyBorder="1" applyAlignment="1">
      <alignment horizontal="center"/>
    </xf>
    <xf numFmtId="0" fontId="0" fillId="3" borderId="9" xfId="0" applyFill="1" applyBorder="1" applyAlignment="1">
      <alignment horizontal="center"/>
    </xf>
    <xf numFmtId="0" fontId="4" fillId="2" borderId="10" xfId="0" applyFont="1" applyFill="1" applyBorder="1" applyAlignment="1">
      <alignment horizontal="center" wrapText="1"/>
    </xf>
    <xf numFmtId="0" fontId="4" fillId="2" borderId="0" xfId="0" applyFont="1" applyFill="1" applyBorder="1" applyAlignment="1">
      <alignment horizontal="center" wrapText="1"/>
    </xf>
    <xf numFmtId="0" fontId="4" fillId="2" borderId="11" xfId="0" applyFont="1" applyFill="1" applyBorder="1" applyAlignment="1">
      <alignment horizontal="center" wrapText="1"/>
    </xf>
    <xf numFmtId="0" fontId="5" fillId="2" borderId="10" xfId="0" applyFont="1" applyFill="1" applyBorder="1" applyAlignment="1">
      <alignment horizontal="center" wrapText="1"/>
    </xf>
  </cellXfs>
  <cellStyles count="1">
    <cellStyle name="Normal" xfId="0" builtinId="0"/>
  </cellStyles>
  <dxfs count="0"/>
  <tableStyles count="0" defaultTableStyle="TableStyleMedium2" defaultPivotStyle="PivotStyleLight16"/>
  <colors>
    <mruColors>
      <color rgb="FF00FF99"/>
      <color rgb="FF14F097"/>
      <color rgb="FF66FFCC"/>
      <color rgb="FF66FF99"/>
      <color rgb="FF99FF66"/>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9"/>
  <sheetViews>
    <sheetView tabSelected="1" zoomScale="87" zoomScaleNormal="87" workbookViewId="0">
      <selection activeCell="J11" sqref="J11"/>
    </sheetView>
  </sheetViews>
  <sheetFormatPr baseColWidth="10" defaultRowHeight="15" x14ac:dyDescent="0.25"/>
  <sheetData>
    <row r="1" spans="1:7" x14ac:dyDescent="0.25">
      <c r="A1" s="14"/>
      <c r="B1" s="15"/>
      <c r="C1" s="15"/>
      <c r="D1" s="15"/>
      <c r="E1" s="15"/>
      <c r="F1" s="15"/>
      <c r="G1" s="16"/>
    </row>
    <row r="2" spans="1:7" ht="33.75" customHeight="1" x14ac:dyDescent="0.25">
      <c r="A2" s="79" t="s">
        <v>31</v>
      </c>
      <c r="B2" s="32"/>
      <c r="C2" s="32"/>
      <c r="D2" s="32"/>
      <c r="E2" s="32"/>
      <c r="F2" s="32"/>
      <c r="G2" s="33"/>
    </row>
    <row r="3" spans="1:7" x14ac:dyDescent="0.25">
      <c r="A3" s="17"/>
      <c r="B3" s="13"/>
      <c r="C3" s="13"/>
      <c r="D3" s="13"/>
      <c r="E3" s="13"/>
      <c r="F3" s="13"/>
      <c r="G3" s="18"/>
    </row>
    <row r="4" spans="1:7" x14ac:dyDescent="0.25">
      <c r="A4" s="17"/>
      <c r="B4" s="13"/>
      <c r="C4" s="13"/>
      <c r="D4" s="13"/>
      <c r="E4" s="13"/>
      <c r="F4" s="13"/>
      <c r="G4" s="18"/>
    </row>
    <row r="5" spans="1:7" x14ac:dyDescent="0.25">
      <c r="A5" s="17"/>
      <c r="B5" s="13"/>
      <c r="C5" s="13"/>
      <c r="D5" s="13"/>
      <c r="E5" s="13"/>
      <c r="F5" s="13"/>
      <c r="G5" s="18"/>
    </row>
    <row r="6" spans="1:7" x14ac:dyDescent="0.25">
      <c r="A6" s="17"/>
      <c r="B6" s="13"/>
      <c r="C6" s="13"/>
      <c r="D6" s="13"/>
      <c r="E6" s="13"/>
      <c r="F6" s="13"/>
      <c r="G6" s="18"/>
    </row>
    <row r="7" spans="1:7" x14ac:dyDescent="0.25">
      <c r="A7" s="34"/>
      <c r="B7" s="31"/>
      <c r="C7" s="31"/>
      <c r="D7" s="31"/>
      <c r="E7" s="31"/>
      <c r="F7" s="31"/>
      <c r="G7" s="35"/>
    </row>
    <row r="8" spans="1:7" x14ac:dyDescent="0.25">
      <c r="A8" s="34"/>
      <c r="B8" s="31"/>
      <c r="C8" s="31"/>
      <c r="D8" s="31"/>
      <c r="E8" s="31"/>
      <c r="F8" s="31"/>
      <c r="G8" s="35"/>
    </row>
    <row r="9" spans="1:7" x14ac:dyDescent="0.25">
      <c r="A9" s="34"/>
      <c r="B9" s="31"/>
      <c r="C9" s="31"/>
      <c r="D9" s="31"/>
      <c r="E9" s="31"/>
      <c r="F9" s="31"/>
      <c r="G9" s="35"/>
    </row>
    <row r="10" spans="1:7" x14ac:dyDescent="0.25">
      <c r="A10" s="34"/>
      <c r="B10" s="31"/>
      <c r="C10" s="31"/>
      <c r="D10" s="31"/>
      <c r="E10" s="31"/>
      <c r="F10" s="31"/>
      <c r="G10" s="35"/>
    </row>
    <row r="11" spans="1:7" x14ac:dyDescent="0.25">
      <c r="A11" s="34"/>
      <c r="B11" s="31"/>
      <c r="C11" s="31"/>
      <c r="D11" s="31"/>
      <c r="E11" s="31"/>
      <c r="F11" s="31"/>
      <c r="G11" s="35"/>
    </row>
    <row r="12" spans="1:7" ht="47.25" customHeight="1" x14ac:dyDescent="0.25">
      <c r="A12" s="76" t="s">
        <v>29</v>
      </c>
      <c r="B12" s="77"/>
      <c r="C12" s="77"/>
      <c r="D12" s="77"/>
      <c r="E12" s="77"/>
      <c r="F12" s="77"/>
      <c r="G12" s="78"/>
    </row>
    <row r="13" spans="1:7" ht="15" customHeight="1" x14ac:dyDescent="0.25">
      <c r="A13" s="22"/>
      <c r="B13" s="23"/>
      <c r="C13" s="23"/>
      <c r="D13" s="23"/>
      <c r="E13" s="23"/>
      <c r="F13" s="23"/>
      <c r="G13" s="24"/>
    </row>
    <row r="14" spans="1:7" ht="15" customHeight="1" x14ac:dyDescent="0.25">
      <c r="A14" s="22"/>
      <c r="B14" s="23"/>
      <c r="C14" s="23"/>
      <c r="D14" s="23"/>
      <c r="E14" s="23"/>
      <c r="F14" s="23"/>
      <c r="G14" s="24"/>
    </row>
    <row r="15" spans="1:7" ht="15" customHeight="1" x14ac:dyDescent="0.25">
      <c r="A15" s="22"/>
      <c r="B15" s="23"/>
      <c r="C15" s="23"/>
      <c r="D15" s="23"/>
      <c r="E15" s="23"/>
      <c r="F15" s="23"/>
      <c r="G15" s="24"/>
    </row>
    <row r="16" spans="1:7" ht="15" customHeight="1" x14ac:dyDescent="0.25">
      <c r="A16" s="22"/>
      <c r="B16" s="23"/>
      <c r="C16" s="23"/>
      <c r="D16" s="23"/>
      <c r="E16" s="23"/>
      <c r="F16" s="23"/>
      <c r="G16" s="24"/>
    </row>
    <row r="17" spans="1:7" ht="15" customHeight="1" x14ac:dyDescent="0.25">
      <c r="A17" s="22"/>
      <c r="B17" s="23"/>
      <c r="C17" s="23"/>
      <c r="D17" s="23"/>
      <c r="E17" s="23"/>
      <c r="F17" s="23"/>
      <c r="G17" s="24"/>
    </row>
    <row r="18" spans="1:7" ht="15" customHeight="1" x14ac:dyDescent="0.25">
      <c r="A18" s="22"/>
      <c r="B18" s="23"/>
      <c r="C18" s="23"/>
      <c r="D18" s="23"/>
      <c r="E18" s="23"/>
      <c r="F18" s="23"/>
      <c r="G18" s="24"/>
    </row>
    <row r="19" spans="1:7" ht="15" customHeight="1" x14ac:dyDescent="0.25">
      <c r="A19" s="22"/>
      <c r="B19" s="23"/>
      <c r="C19" s="23"/>
      <c r="D19" s="23"/>
      <c r="E19" s="23"/>
      <c r="F19" s="23"/>
      <c r="G19" s="24"/>
    </row>
    <row r="20" spans="1:7" ht="15.75" customHeight="1" x14ac:dyDescent="0.25">
      <c r="A20" s="17"/>
      <c r="B20" s="77" t="s">
        <v>30</v>
      </c>
      <c r="C20" s="28"/>
      <c r="D20" s="28"/>
      <c r="E20" s="28"/>
      <c r="F20" s="28"/>
      <c r="G20" s="18"/>
    </row>
    <row r="21" spans="1:7" x14ac:dyDescent="0.25">
      <c r="A21" s="17"/>
      <c r="B21" s="28"/>
      <c r="C21" s="28"/>
      <c r="D21" s="28"/>
      <c r="E21" s="28"/>
      <c r="F21" s="28"/>
      <c r="G21" s="18"/>
    </row>
    <row r="22" spans="1:7" x14ac:dyDescent="0.25">
      <c r="A22" s="17"/>
      <c r="B22" s="28"/>
      <c r="C22" s="28"/>
      <c r="D22" s="28"/>
      <c r="E22" s="28"/>
      <c r="F22" s="28"/>
      <c r="G22" s="18"/>
    </row>
    <row r="23" spans="1:7" x14ac:dyDescent="0.25">
      <c r="A23" s="17"/>
      <c r="B23" s="13"/>
      <c r="C23" s="13"/>
      <c r="D23" s="13"/>
      <c r="E23" s="13"/>
      <c r="F23" s="13"/>
      <c r="G23" s="18"/>
    </row>
    <row r="24" spans="1:7" ht="15.75" x14ac:dyDescent="0.25">
      <c r="A24" s="17"/>
      <c r="B24" s="13"/>
      <c r="C24" s="28"/>
      <c r="D24" s="31"/>
      <c r="E24" s="31"/>
      <c r="F24" s="13"/>
      <c r="G24" s="18"/>
    </row>
    <row r="25" spans="1:7" x14ac:dyDescent="0.25">
      <c r="A25" s="17"/>
      <c r="B25" s="13"/>
      <c r="C25" s="13"/>
      <c r="D25" s="13"/>
      <c r="E25" s="13"/>
      <c r="F25" s="13"/>
      <c r="G25" s="18"/>
    </row>
    <row r="26" spans="1:7" x14ac:dyDescent="0.25">
      <c r="A26" s="17"/>
      <c r="B26" s="13"/>
      <c r="C26" s="13"/>
      <c r="D26" s="13"/>
      <c r="E26" s="13"/>
      <c r="F26" s="13"/>
      <c r="G26" s="18"/>
    </row>
    <row r="27" spans="1:7" x14ac:dyDescent="0.25">
      <c r="A27" s="17"/>
      <c r="B27" s="13"/>
      <c r="C27" s="13"/>
      <c r="D27" s="13"/>
      <c r="E27" s="13"/>
      <c r="F27" s="13"/>
      <c r="G27" s="18"/>
    </row>
    <row r="28" spans="1:7" x14ac:dyDescent="0.25">
      <c r="A28" s="17"/>
      <c r="B28" s="13"/>
      <c r="C28" s="13"/>
      <c r="D28" s="13"/>
      <c r="E28" s="13"/>
      <c r="F28" s="13"/>
      <c r="G28" s="18"/>
    </row>
    <row r="29" spans="1:7" x14ac:dyDescent="0.25">
      <c r="A29" s="17"/>
      <c r="B29" s="13"/>
      <c r="C29" s="13"/>
      <c r="D29" s="13"/>
      <c r="E29" s="13"/>
      <c r="F29" s="13"/>
      <c r="G29" s="18"/>
    </row>
    <row r="30" spans="1:7" x14ac:dyDescent="0.25">
      <c r="A30" s="17"/>
      <c r="B30" s="13"/>
      <c r="C30" s="13"/>
      <c r="D30" s="13"/>
      <c r="E30" s="13"/>
      <c r="F30" s="13"/>
      <c r="G30" s="18"/>
    </row>
    <row r="31" spans="1:7" x14ac:dyDescent="0.25">
      <c r="A31" s="17"/>
      <c r="B31" s="13"/>
      <c r="C31" s="13"/>
      <c r="D31" s="13"/>
      <c r="E31" s="13"/>
      <c r="F31" s="13"/>
      <c r="G31" s="18"/>
    </row>
    <row r="32" spans="1:7" x14ac:dyDescent="0.25">
      <c r="A32" s="17"/>
      <c r="B32" s="13"/>
      <c r="C32" s="13"/>
      <c r="D32" s="13"/>
      <c r="E32" s="13"/>
      <c r="F32" s="13"/>
      <c r="G32" s="18"/>
    </row>
    <row r="33" spans="1:7" x14ac:dyDescent="0.25">
      <c r="A33" s="34"/>
      <c r="B33" s="31"/>
      <c r="C33" s="31"/>
      <c r="D33" s="31"/>
      <c r="E33" s="31"/>
      <c r="F33" s="31"/>
      <c r="G33" s="35"/>
    </row>
    <row r="34" spans="1:7" ht="15.75" customHeight="1" x14ac:dyDescent="0.25">
      <c r="A34" s="25"/>
      <c r="B34" s="28" t="s">
        <v>11</v>
      </c>
      <c r="C34" s="28"/>
      <c r="D34" s="28"/>
      <c r="E34" s="28"/>
      <c r="F34" s="28"/>
      <c r="G34" s="26"/>
    </row>
    <row r="35" spans="1:7" ht="15.75" x14ac:dyDescent="0.25">
      <c r="A35" s="29" t="s">
        <v>13</v>
      </c>
      <c r="B35" s="28"/>
      <c r="C35" s="28"/>
      <c r="D35" s="28"/>
      <c r="E35" s="28"/>
      <c r="F35" s="28"/>
      <c r="G35" s="30"/>
    </row>
    <row r="36" spans="1:7" ht="15.75" x14ac:dyDescent="0.25">
      <c r="A36" s="25"/>
      <c r="B36" s="28" t="s">
        <v>12</v>
      </c>
      <c r="C36" s="28"/>
      <c r="D36" s="28"/>
      <c r="E36" s="28"/>
      <c r="F36" s="28"/>
      <c r="G36" s="26"/>
    </row>
    <row r="37" spans="1:7" ht="15.75" x14ac:dyDescent="0.25">
      <c r="A37" s="25"/>
      <c r="B37" s="27"/>
      <c r="C37" s="27"/>
      <c r="D37" s="27">
        <v>2022</v>
      </c>
      <c r="E37" s="27"/>
      <c r="F37" s="27"/>
      <c r="G37" s="26"/>
    </row>
    <row r="38" spans="1:7" x14ac:dyDescent="0.25">
      <c r="A38" s="17"/>
      <c r="B38" s="13"/>
      <c r="C38" s="13"/>
      <c r="D38" s="13"/>
      <c r="E38" s="13"/>
      <c r="F38" s="13"/>
      <c r="G38" s="18"/>
    </row>
    <row r="39" spans="1:7" ht="15.75" thickBot="1" x14ac:dyDescent="0.3">
      <c r="A39" s="19"/>
      <c r="B39" s="20"/>
      <c r="C39" s="20"/>
      <c r="D39" s="20"/>
      <c r="E39" s="20"/>
      <c r="F39" s="20"/>
      <c r="G39" s="21"/>
    </row>
  </sheetData>
  <mergeCells count="9">
    <mergeCell ref="B34:F34"/>
    <mergeCell ref="A35:G35"/>
    <mergeCell ref="B36:F36"/>
    <mergeCell ref="C24:E24"/>
    <mergeCell ref="A2:G2"/>
    <mergeCell ref="A7:G11"/>
    <mergeCell ref="A33:G33"/>
    <mergeCell ref="A12:G12"/>
    <mergeCell ref="B20:F2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26"/>
  <sheetViews>
    <sheetView workbookViewId="0">
      <selection activeCell="B21" sqref="B21:G26"/>
    </sheetView>
  </sheetViews>
  <sheetFormatPr baseColWidth="10" defaultRowHeight="15" x14ac:dyDescent="0.25"/>
  <cols>
    <col min="1" max="2" width="13" style="1" customWidth="1"/>
    <col min="5" max="7" width="11.42578125" customWidth="1"/>
    <col min="8" max="8" width="15.28515625" customWidth="1"/>
    <col min="9" max="9" width="14.42578125" customWidth="1"/>
    <col min="12" max="12" width="14.140625" customWidth="1"/>
    <col min="15" max="15" width="11.85546875" bestFit="1" customWidth="1"/>
    <col min="16" max="16" width="11.85546875" customWidth="1"/>
  </cols>
  <sheetData>
    <row r="1" spans="1:27" ht="4.5" customHeight="1" thickBot="1" x14ac:dyDescent="0.3"/>
    <row r="2" spans="1:27" ht="49.5" customHeight="1" thickBot="1" x14ac:dyDescent="0.3">
      <c r="B2" s="61" t="s">
        <v>28</v>
      </c>
      <c r="C2" s="62"/>
      <c r="D2" s="62"/>
      <c r="E2" s="62"/>
      <c r="F2" s="62"/>
      <c r="G2" s="62"/>
      <c r="H2" s="62"/>
      <c r="I2" s="63"/>
    </row>
    <row r="3" spans="1:27" x14ac:dyDescent="0.25">
      <c r="I3" s="50" t="s">
        <v>8</v>
      </c>
      <c r="J3" s="51">
        <f>2/(A14+1)</f>
        <v>0.18181818181818182</v>
      </c>
      <c r="M3" s="53" t="s">
        <v>9</v>
      </c>
      <c r="N3" s="54"/>
      <c r="O3" s="54"/>
      <c r="P3" s="54"/>
      <c r="Q3" s="54"/>
      <c r="R3" s="54"/>
      <c r="S3" s="55"/>
    </row>
    <row r="4" spans="1:27" ht="44.25" customHeight="1" x14ac:dyDescent="0.25">
      <c r="A4" s="45" t="s">
        <v>0</v>
      </c>
      <c r="B4" s="45" t="s">
        <v>14</v>
      </c>
      <c r="C4" s="46" t="s">
        <v>1</v>
      </c>
      <c r="D4" s="45" t="s">
        <v>2</v>
      </c>
      <c r="E4" s="45" t="s">
        <v>3</v>
      </c>
      <c r="F4" s="45" t="s">
        <v>4</v>
      </c>
      <c r="G4" s="45" t="s">
        <v>25</v>
      </c>
      <c r="H4" s="45" t="s">
        <v>5</v>
      </c>
      <c r="I4" s="45" t="s">
        <v>6</v>
      </c>
      <c r="J4" s="45" t="s">
        <v>7</v>
      </c>
      <c r="M4" s="56" t="s">
        <v>2</v>
      </c>
      <c r="N4" s="56" t="s">
        <v>3</v>
      </c>
      <c r="O4" s="56" t="s">
        <v>4</v>
      </c>
      <c r="P4" s="45" t="s">
        <v>25</v>
      </c>
      <c r="Q4" s="56" t="s">
        <v>5</v>
      </c>
      <c r="R4" s="56" t="s">
        <v>7</v>
      </c>
    </row>
    <row r="5" spans="1:27" x14ac:dyDescent="0.25">
      <c r="A5" s="10">
        <v>1</v>
      </c>
      <c r="B5" s="36" t="s">
        <v>15</v>
      </c>
      <c r="C5" s="47">
        <v>150</v>
      </c>
      <c r="D5" s="49">
        <f t="shared" ref="D5:H6" si="0">+D15</f>
        <v>265</v>
      </c>
      <c r="E5" s="49">
        <f>+E15</f>
        <v>275</v>
      </c>
      <c r="F5" s="44">
        <f>+F15</f>
        <v>250</v>
      </c>
      <c r="G5" s="44">
        <f>+G15</f>
        <v>262.5</v>
      </c>
      <c r="H5" s="44">
        <f t="shared" si="0"/>
        <v>240</v>
      </c>
      <c r="I5" s="11">
        <v>0.4</v>
      </c>
      <c r="J5" s="44">
        <v>45</v>
      </c>
      <c r="M5" s="3">
        <f>ABS($C5-D5)</f>
        <v>115</v>
      </c>
      <c r="N5" s="3">
        <f t="shared" ref="N5:R5" si="1">ABS($C5-E5)</f>
        <v>125</v>
      </c>
      <c r="O5" s="3">
        <f t="shared" si="1"/>
        <v>100</v>
      </c>
      <c r="P5" s="3">
        <f t="shared" si="1"/>
        <v>112.5</v>
      </c>
      <c r="Q5" s="3">
        <f t="shared" si="1"/>
        <v>90</v>
      </c>
      <c r="R5" s="3">
        <f t="shared" si="1"/>
        <v>149.6</v>
      </c>
      <c r="Y5" s="2">
        <v>39</v>
      </c>
      <c r="Z5" s="8">
        <v>0.4</v>
      </c>
      <c r="AA5" s="9">
        <f>Y5*Z5</f>
        <v>15.600000000000001</v>
      </c>
    </row>
    <row r="6" spans="1:27" x14ac:dyDescent="0.25">
      <c r="A6" s="10">
        <v>2</v>
      </c>
      <c r="B6" s="2" t="s">
        <v>16</v>
      </c>
      <c r="C6" s="47">
        <v>150</v>
      </c>
      <c r="D6" s="49">
        <f>+D16</f>
        <v>254.54545454545453</v>
      </c>
      <c r="E6" s="49">
        <f t="shared" si="0"/>
        <v>225</v>
      </c>
      <c r="F6" s="44">
        <f t="shared" si="0"/>
        <v>233.33333333333334</v>
      </c>
      <c r="G6" s="44">
        <f t="shared" si="0"/>
        <v>225</v>
      </c>
      <c r="H6" s="44">
        <f t="shared" si="0"/>
        <v>230</v>
      </c>
      <c r="I6" s="11">
        <v>0.6</v>
      </c>
      <c r="J6" s="3">
        <f>J5+($J$3*(C5-J5))</f>
        <v>64.090909090909093</v>
      </c>
      <c r="M6" s="3">
        <f t="shared" ref="M6:M14" si="2">ABS($C6-D6)</f>
        <v>104.54545454545453</v>
      </c>
      <c r="N6" s="3">
        <f t="shared" ref="N6:N14" si="3">ABS($C6-E6)</f>
        <v>75</v>
      </c>
      <c r="O6" s="3">
        <f t="shared" ref="O6:O14" si="4">ABS($C6-F6)</f>
        <v>83.333333333333343</v>
      </c>
      <c r="P6" s="3">
        <f t="shared" ref="P6:P14" si="5">ABS($C6-G6)</f>
        <v>75</v>
      </c>
      <c r="Q6" s="3">
        <f t="shared" ref="Q6:Q14" si="6">ABS($C6-H6)</f>
        <v>80</v>
      </c>
      <c r="R6" s="3">
        <f t="shared" ref="R6:R14" si="7">ABS($C6-I6)</f>
        <v>149.4</v>
      </c>
      <c r="Y6" s="2">
        <v>44</v>
      </c>
      <c r="Z6" s="8">
        <v>0.6</v>
      </c>
      <c r="AA6" s="9">
        <f t="shared" ref="AA6" si="8">Y6*Z6</f>
        <v>26.4</v>
      </c>
    </row>
    <row r="7" spans="1:27" x14ac:dyDescent="0.25">
      <c r="A7" s="38">
        <v>3</v>
      </c>
      <c r="B7" s="2" t="s">
        <v>17</v>
      </c>
      <c r="C7" s="48">
        <v>200</v>
      </c>
      <c r="D7" s="43">
        <f>AVERAGE($C$5:C6)</f>
        <v>150</v>
      </c>
      <c r="E7" s="43">
        <f>AVERAGE(C5:C6)</f>
        <v>150</v>
      </c>
      <c r="F7" s="44">
        <f>+F17</f>
        <v>200</v>
      </c>
      <c r="G7" s="44">
        <f>+G17</f>
        <v>212.5</v>
      </c>
      <c r="H7" s="44">
        <f>+H17</f>
        <v>280</v>
      </c>
      <c r="J7" s="3">
        <f>J6+($J$3*(C6-J6))</f>
        <v>79.710743801652896</v>
      </c>
      <c r="M7" s="3">
        <f t="shared" si="2"/>
        <v>50</v>
      </c>
      <c r="N7" s="3">
        <f t="shared" si="3"/>
        <v>50</v>
      </c>
      <c r="O7" s="3">
        <f t="shared" si="4"/>
        <v>0</v>
      </c>
      <c r="P7" s="3">
        <f t="shared" si="5"/>
        <v>12.5</v>
      </c>
      <c r="Q7" s="3">
        <f t="shared" si="6"/>
        <v>80</v>
      </c>
      <c r="R7" s="3">
        <f t="shared" si="7"/>
        <v>200</v>
      </c>
      <c r="Y7" s="7"/>
      <c r="Z7" s="5"/>
      <c r="AA7" s="6"/>
    </row>
    <row r="8" spans="1:27" x14ac:dyDescent="0.25">
      <c r="A8" s="38">
        <v>4</v>
      </c>
      <c r="B8" s="37" t="s">
        <v>18</v>
      </c>
      <c r="C8" s="48">
        <v>300</v>
      </c>
      <c r="D8" s="43">
        <f>AVERAGE($C$5:C7)</f>
        <v>166.66666666666666</v>
      </c>
      <c r="E8" s="43">
        <f t="shared" ref="E8:E16" si="9">AVERAGE(C6:C7)</f>
        <v>175</v>
      </c>
      <c r="F8" s="42">
        <f>AVERAGE(C5:C7)</f>
        <v>166.66666666666666</v>
      </c>
      <c r="G8" s="44">
        <f>+G18</f>
        <v>200</v>
      </c>
      <c r="H8" s="44">
        <f>H18</f>
        <v>210</v>
      </c>
      <c r="J8" s="3">
        <f>J7+($J$3*(C7-J7))</f>
        <v>101.58151765589783</v>
      </c>
      <c r="M8" s="3">
        <f t="shared" si="2"/>
        <v>133.33333333333334</v>
      </c>
      <c r="N8" s="3">
        <f t="shared" si="3"/>
        <v>125</v>
      </c>
      <c r="O8" s="3">
        <f t="shared" si="4"/>
        <v>133.33333333333334</v>
      </c>
      <c r="P8" s="3">
        <f t="shared" si="5"/>
        <v>100</v>
      </c>
      <c r="Q8" s="3">
        <f t="shared" si="6"/>
        <v>90</v>
      </c>
      <c r="R8" s="3">
        <f t="shared" si="7"/>
        <v>300</v>
      </c>
    </row>
    <row r="9" spans="1:27" x14ac:dyDescent="0.25">
      <c r="A9" s="38">
        <v>5</v>
      </c>
      <c r="B9" s="37" t="s">
        <v>19</v>
      </c>
      <c r="C9" s="39">
        <v>500</v>
      </c>
      <c r="D9" s="43">
        <f>AVERAGE($C$5:C8)</f>
        <v>200</v>
      </c>
      <c r="E9" s="43">
        <f t="shared" si="9"/>
        <v>250</v>
      </c>
      <c r="F9" s="42">
        <f t="shared" ref="F9:F18" si="10">AVERAGE(C6:C8)</f>
        <v>216.66666666666666</v>
      </c>
      <c r="G9" s="42">
        <f>AVERAGE(C5:C8)</f>
        <v>200</v>
      </c>
      <c r="H9" s="3">
        <f>C5*$I$5+C6*$I$6</f>
        <v>150</v>
      </c>
      <c r="J9" s="3">
        <f>J8+($J$3*(C8-J8))</f>
        <v>137.65760535482551</v>
      </c>
      <c r="M9" s="3">
        <f t="shared" si="2"/>
        <v>300</v>
      </c>
      <c r="N9" s="3">
        <f t="shared" si="3"/>
        <v>250</v>
      </c>
      <c r="O9" s="3">
        <f t="shared" si="4"/>
        <v>283.33333333333337</v>
      </c>
      <c r="P9" s="3">
        <f t="shared" si="5"/>
        <v>300</v>
      </c>
      <c r="Q9" s="3">
        <f t="shared" si="6"/>
        <v>350</v>
      </c>
      <c r="R9" s="3">
        <f t="shared" si="7"/>
        <v>500</v>
      </c>
      <c r="Y9" s="4">
        <f>AVERAGE(Y5:Y7)</f>
        <v>41.5</v>
      </c>
      <c r="AA9">
        <f>SUM(AA5:AA7)</f>
        <v>42</v>
      </c>
    </row>
    <row r="10" spans="1:27" x14ac:dyDescent="0.25">
      <c r="A10" s="10">
        <v>6</v>
      </c>
      <c r="B10" s="40" t="s">
        <v>20</v>
      </c>
      <c r="C10" s="2">
        <v>300</v>
      </c>
      <c r="D10" s="43">
        <f>AVERAGE($C$5:C9)</f>
        <v>260</v>
      </c>
      <c r="E10" s="43">
        <f t="shared" si="9"/>
        <v>400</v>
      </c>
      <c r="F10" s="42">
        <f t="shared" si="10"/>
        <v>333.33333333333331</v>
      </c>
      <c r="G10" s="42">
        <f t="shared" ref="G10:G13" si="11">AVERAGE(C6:C9)</f>
        <v>287.5</v>
      </c>
      <c r="H10" s="3">
        <f>C6*$I$5+C7*$I$6</f>
        <v>180</v>
      </c>
      <c r="J10" s="3">
        <f>J9+($J$3*(C9-J9))</f>
        <v>203.53804074485726</v>
      </c>
      <c r="M10" s="3">
        <f t="shared" si="2"/>
        <v>40</v>
      </c>
      <c r="N10" s="3">
        <f t="shared" si="3"/>
        <v>100</v>
      </c>
      <c r="O10" s="3">
        <f t="shared" si="4"/>
        <v>33.333333333333314</v>
      </c>
      <c r="P10" s="3">
        <f t="shared" si="5"/>
        <v>12.5</v>
      </c>
      <c r="Q10" s="3">
        <f t="shared" si="6"/>
        <v>120</v>
      </c>
      <c r="R10" s="3">
        <f t="shared" si="7"/>
        <v>300</v>
      </c>
    </row>
    <row r="11" spans="1:27" x14ac:dyDescent="0.25">
      <c r="A11" s="10">
        <v>7</v>
      </c>
      <c r="B11" s="37" t="s">
        <v>21</v>
      </c>
      <c r="C11" s="2">
        <v>300</v>
      </c>
      <c r="D11" s="43">
        <f>AVERAGE($C$5:C10)</f>
        <v>266.66666666666669</v>
      </c>
      <c r="E11" s="43">
        <f t="shared" si="9"/>
        <v>400</v>
      </c>
      <c r="F11" s="42">
        <f t="shared" si="10"/>
        <v>366.66666666666669</v>
      </c>
      <c r="G11" s="42">
        <f t="shared" si="11"/>
        <v>325</v>
      </c>
      <c r="H11" s="3">
        <f>C7*$I$5+C8*$I$6</f>
        <v>260</v>
      </c>
      <c r="J11" s="3">
        <f>J10+($J$3*(C10-J10))</f>
        <v>221.07657879124685</v>
      </c>
      <c r="M11" s="3">
        <f t="shared" si="2"/>
        <v>33.333333333333314</v>
      </c>
      <c r="N11" s="3">
        <f t="shared" si="3"/>
        <v>100</v>
      </c>
      <c r="O11" s="3">
        <f t="shared" si="4"/>
        <v>66.666666666666686</v>
      </c>
      <c r="P11" s="3">
        <f t="shared" si="5"/>
        <v>25</v>
      </c>
      <c r="Q11" s="3">
        <f t="shared" si="6"/>
        <v>40</v>
      </c>
      <c r="R11" s="3">
        <f t="shared" si="7"/>
        <v>300</v>
      </c>
    </row>
    <row r="12" spans="1:27" x14ac:dyDescent="0.25">
      <c r="A12" s="10">
        <v>8</v>
      </c>
      <c r="B12" s="37" t="s">
        <v>22</v>
      </c>
      <c r="C12" s="2">
        <v>200</v>
      </c>
      <c r="D12" s="43">
        <f>AVERAGE($C$5:C11)</f>
        <v>271.42857142857144</v>
      </c>
      <c r="E12" s="43">
        <f t="shared" si="9"/>
        <v>300</v>
      </c>
      <c r="F12" s="42">
        <f t="shared" si="10"/>
        <v>366.66666666666669</v>
      </c>
      <c r="G12" s="42">
        <f t="shared" si="11"/>
        <v>350</v>
      </c>
      <c r="H12" s="3">
        <f>C8*$I$5+C9*$I$6</f>
        <v>420</v>
      </c>
      <c r="J12" s="3">
        <f>J11+($J$3*(C11-J11))</f>
        <v>235.42629173829286</v>
      </c>
      <c r="M12" s="3">
        <f t="shared" si="2"/>
        <v>71.428571428571445</v>
      </c>
      <c r="N12" s="3">
        <f t="shared" si="3"/>
        <v>100</v>
      </c>
      <c r="O12" s="3">
        <f t="shared" si="4"/>
        <v>166.66666666666669</v>
      </c>
      <c r="P12" s="3">
        <f t="shared" si="5"/>
        <v>150</v>
      </c>
      <c r="Q12" s="3">
        <f t="shared" si="6"/>
        <v>220</v>
      </c>
      <c r="R12" s="3">
        <f t="shared" si="7"/>
        <v>200</v>
      </c>
    </row>
    <row r="13" spans="1:27" x14ac:dyDescent="0.25">
      <c r="A13" s="10">
        <v>9</v>
      </c>
      <c r="B13" s="37" t="s">
        <v>23</v>
      </c>
      <c r="C13" s="2">
        <v>250</v>
      </c>
      <c r="D13" s="43">
        <f>AVERAGE($C$5:C12)</f>
        <v>262.5</v>
      </c>
      <c r="E13" s="43">
        <f t="shared" si="9"/>
        <v>250</v>
      </c>
      <c r="F13" s="42">
        <f t="shared" si="10"/>
        <v>266.66666666666669</v>
      </c>
      <c r="G13" s="42">
        <f t="shared" si="11"/>
        <v>325</v>
      </c>
      <c r="H13" s="3">
        <f>C9*$I$5+C10*$I$6</f>
        <v>380</v>
      </c>
      <c r="J13" s="3">
        <f>J12+($J$3*(C12-J12))</f>
        <v>228.98514778587597</v>
      </c>
      <c r="M13" s="3">
        <f t="shared" si="2"/>
        <v>12.5</v>
      </c>
      <c r="N13" s="3">
        <f t="shared" si="3"/>
        <v>0</v>
      </c>
      <c r="O13" s="3">
        <f t="shared" si="4"/>
        <v>16.666666666666686</v>
      </c>
      <c r="P13" s="3">
        <f t="shared" si="5"/>
        <v>75</v>
      </c>
      <c r="Q13" s="3">
        <f t="shared" si="6"/>
        <v>130</v>
      </c>
      <c r="R13" s="3">
        <f t="shared" si="7"/>
        <v>250</v>
      </c>
    </row>
    <row r="14" spans="1:27" x14ac:dyDescent="0.25">
      <c r="A14" s="10">
        <v>10</v>
      </c>
      <c r="B14" s="37" t="s">
        <v>24</v>
      </c>
      <c r="C14" s="2">
        <v>300</v>
      </c>
      <c r="D14" s="43">
        <f>AVERAGE($C$5:C13)</f>
        <v>261.11111111111109</v>
      </c>
      <c r="E14" s="43">
        <f t="shared" si="9"/>
        <v>225</v>
      </c>
      <c r="F14" s="42">
        <f>AVERAGE(C11:C13)</f>
        <v>250</v>
      </c>
      <c r="G14" s="42">
        <f>AVERAGE(C10:C13)</f>
        <v>262.5</v>
      </c>
      <c r="H14" s="3">
        <f>C10*$I$5+C11*$I$6</f>
        <v>300</v>
      </c>
      <c r="J14" s="3">
        <f>J13+($J$3*(C13-J13))</f>
        <v>232.8060300066258</v>
      </c>
      <c r="M14" s="3">
        <f t="shared" si="2"/>
        <v>38.888888888888914</v>
      </c>
      <c r="N14" s="3">
        <f t="shared" si="3"/>
        <v>75</v>
      </c>
      <c r="O14" s="3">
        <f t="shared" si="4"/>
        <v>50</v>
      </c>
      <c r="P14" s="3">
        <f t="shared" si="5"/>
        <v>37.5</v>
      </c>
      <c r="Q14" s="3">
        <f t="shared" si="6"/>
        <v>0</v>
      </c>
      <c r="R14" s="3">
        <f t="shared" si="7"/>
        <v>300</v>
      </c>
    </row>
    <row r="15" spans="1:27" x14ac:dyDescent="0.25">
      <c r="A15" s="52">
        <v>1</v>
      </c>
      <c r="B15" s="36" t="s">
        <v>15</v>
      </c>
      <c r="C15" s="47">
        <f>C5</f>
        <v>150</v>
      </c>
      <c r="D15" s="49">
        <f>AVERAGE($C$5:C14)</f>
        <v>265</v>
      </c>
      <c r="E15" s="49">
        <f t="shared" si="9"/>
        <v>275</v>
      </c>
      <c r="F15" s="44">
        <f t="shared" si="10"/>
        <v>250</v>
      </c>
      <c r="G15" s="44">
        <f>AVERAGE(C11:C14)</f>
        <v>262.5</v>
      </c>
      <c r="H15" s="44">
        <f>C11*$I$5+C12*$I$6</f>
        <v>240</v>
      </c>
      <c r="I15" s="12"/>
      <c r="J15" s="12"/>
      <c r="K15" s="12"/>
      <c r="L15" s="57" t="s">
        <v>10</v>
      </c>
      <c r="M15" s="58">
        <f>SUM(M5:M14)</f>
        <v>899.02958152958161</v>
      </c>
      <c r="N15" s="58">
        <f>SUM(N5:N14)</f>
        <v>1000</v>
      </c>
      <c r="O15" s="58">
        <f>SUM(O5:O14)</f>
        <v>933.33333333333348</v>
      </c>
      <c r="P15" s="58">
        <f>SUM(P5:P14)</f>
        <v>900</v>
      </c>
      <c r="Q15" s="58">
        <f>SUM(Q5:Q14)</f>
        <v>1200</v>
      </c>
      <c r="R15" s="58">
        <f>SUM(R5:R14)</f>
        <v>2649</v>
      </c>
    </row>
    <row r="16" spans="1:27" x14ac:dyDescent="0.25">
      <c r="A16" s="52">
        <v>2</v>
      </c>
      <c r="B16" s="2" t="s">
        <v>16</v>
      </c>
      <c r="C16" s="47">
        <f>C6</f>
        <v>150</v>
      </c>
      <c r="D16" s="49">
        <f>AVERAGE($C$5:C15)</f>
        <v>254.54545454545453</v>
      </c>
      <c r="E16" s="49">
        <f t="shared" si="9"/>
        <v>225</v>
      </c>
      <c r="F16" s="44">
        <f t="shared" si="10"/>
        <v>233.33333333333334</v>
      </c>
      <c r="G16" s="44">
        <f>AVERAGE(C12:C15)</f>
        <v>225</v>
      </c>
      <c r="H16" s="44">
        <f>C12*$I$5+C13*$I$6</f>
        <v>230</v>
      </c>
      <c r="I16" s="12"/>
      <c r="J16" s="12"/>
      <c r="K16" s="12"/>
      <c r="L16" s="59"/>
      <c r="M16" s="60"/>
      <c r="N16" s="60"/>
      <c r="O16" s="60"/>
      <c r="P16" s="60"/>
      <c r="Q16" s="60"/>
      <c r="R16" s="60"/>
    </row>
    <row r="17" spans="1:8" x14ac:dyDescent="0.25">
      <c r="A17" s="52">
        <v>3</v>
      </c>
      <c r="B17" s="2" t="s">
        <v>17</v>
      </c>
      <c r="C17" s="47">
        <f>C7</f>
        <v>200</v>
      </c>
      <c r="D17" s="49">
        <f>AVERAGE($C$5:C16)</f>
        <v>245.83333333333334</v>
      </c>
      <c r="E17" s="49">
        <f>AVERAGE(C15:C16)</f>
        <v>150</v>
      </c>
      <c r="F17" s="44">
        <f t="shared" si="10"/>
        <v>200</v>
      </c>
      <c r="G17" s="44">
        <f>AVERAGE(C13:C16)</f>
        <v>212.5</v>
      </c>
      <c r="H17" s="44">
        <f>C13*$I$5+C14*$I$6</f>
        <v>280</v>
      </c>
    </row>
    <row r="18" spans="1:8" x14ac:dyDescent="0.25">
      <c r="A18" s="52">
        <v>4</v>
      </c>
      <c r="B18" s="37" t="s">
        <v>18</v>
      </c>
      <c r="C18" s="41"/>
      <c r="D18" s="49">
        <f>AVERAGE($C$5:C17)</f>
        <v>242.30769230769232</v>
      </c>
      <c r="F18" s="42">
        <f t="shared" si="10"/>
        <v>166.66666666666666</v>
      </c>
      <c r="G18" s="44">
        <f>AVERAGE(C14:C17)</f>
        <v>200</v>
      </c>
      <c r="H18" s="44">
        <f>C14*$I$5+C15*$I$6</f>
        <v>210</v>
      </c>
    </row>
    <row r="19" spans="1:8" ht="15.75" thickBot="1" x14ac:dyDescent="0.3"/>
    <row r="20" spans="1:8" ht="15.75" thickBot="1" x14ac:dyDescent="0.3">
      <c r="C20" s="73" t="s">
        <v>26</v>
      </c>
      <c r="D20" s="74"/>
      <c r="E20" s="75"/>
    </row>
    <row r="21" spans="1:8" x14ac:dyDescent="0.25">
      <c r="B21" s="64" t="s">
        <v>27</v>
      </c>
      <c r="C21" s="65"/>
      <c r="D21" s="65"/>
      <c r="E21" s="65"/>
      <c r="F21" s="65"/>
      <c r="G21" s="66"/>
    </row>
    <row r="22" spans="1:8" x14ac:dyDescent="0.25">
      <c r="B22" s="67"/>
      <c r="C22" s="68"/>
      <c r="D22" s="68"/>
      <c r="E22" s="68"/>
      <c r="F22" s="68"/>
      <c r="G22" s="69"/>
    </row>
    <row r="23" spans="1:8" x14ac:dyDescent="0.25">
      <c r="B23" s="67"/>
      <c r="C23" s="68"/>
      <c r="D23" s="68"/>
      <c r="E23" s="68"/>
      <c r="F23" s="68"/>
      <c r="G23" s="69"/>
    </row>
    <row r="24" spans="1:8" x14ac:dyDescent="0.25">
      <c r="B24" s="67"/>
      <c r="C24" s="68"/>
      <c r="D24" s="68"/>
      <c r="E24" s="68"/>
      <c r="F24" s="68"/>
      <c r="G24" s="69"/>
    </row>
    <row r="25" spans="1:8" x14ac:dyDescent="0.25">
      <c r="B25" s="67"/>
      <c r="C25" s="68"/>
      <c r="D25" s="68"/>
      <c r="E25" s="68"/>
      <c r="F25" s="68"/>
      <c r="G25" s="69"/>
    </row>
    <row r="26" spans="1:8" ht="15.75" thickBot="1" x14ac:dyDescent="0.3">
      <c r="B26" s="70"/>
      <c r="C26" s="71"/>
      <c r="D26" s="71"/>
      <c r="E26" s="71"/>
      <c r="F26" s="71"/>
      <c r="G26" s="72"/>
    </row>
  </sheetData>
  <mergeCells count="10">
    <mergeCell ref="B21:G26"/>
    <mergeCell ref="C20:E20"/>
    <mergeCell ref="B2:I2"/>
    <mergeCell ref="L15:L16"/>
    <mergeCell ref="M15:M16"/>
    <mergeCell ref="N15:N16"/>
    <mergeCell ref="O15:O16"/>
    <mergeCell ref="Q15:Q16"/>
    <mergeCell ref="R15:R16"/>
    <mergeCell ref="P15:P1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Portada</vt:lpstr>
      <vt:lpstr>Solución</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geral camelo</cp:lastModifiedBy>
  <dcterms:created xsi:type="dcterms:W3CDTF">2022-04-07T15:33:09Z</dcterms:created>
  <dcterms:modified xsi:type="dcterms:W3CDTF">2022-09-01T04:23:27Z</dcterms:modified>
</cp:coreProperties>
</file>